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50" windowHeight="7980" activeTab="0"/>
  </bookViews>
  <sheets>
    <sheet name="Income" sheetId="1" r:id="rId1"/>
    <sheet name="BSheet" sheetId="2" r:id="rId2"/>
    <sheet name="Equity" sheetId="3" r:id="rId3"/>
    <sheet name="CF" sheetId="4" r:id="rId4"/>
    <sheet name="Sheet3" sheetId="5" r:id="rId5"/>
  </sheets>
  <definedNames>
    <definedName name="_xlnm.Print_Area" localSheetId="1">'BSheet'!$A$1:$F$68</definedName>
    <definedName name="_xlnm.Print_Area" localSheetId="3">'CF'!$A$1:$F$63</definedName>
    <definedName name="_xlnm.Print_Area" localSheetId="2">'Equity'!$A$1:$T$56</definedName>
    <definedName name="_xlnm.Print_Area" localSheetId="0">'Income'!$A$1:$F$61</definedName>
  </definedNames>
  <calcPr fullCalcOnLoad="1"/>
</workbook>
</file>

<file path=xl/sharedStrings.xml><?xml version="1.0" encoding="utf-8"?>
<sst xmlns="http://schemas.openxmlformats.org/spreadsheetml/2006/main" count="217" uniqueCount="156">
  <si>
    <t>KUMPULAN PERANGSANG SELANGOR BERHAD</t>
  </si>
  <si>
    <t>Company No. 23737 K</t>
  </si>
  <si>
    <t>CURRENT</t>
  </si>
  <si>
    <t xml:space="preserve">QUARTER </t>
  </si>
  <si>
    <t>RM'000</t>
  </si>
  <si>
    <t>YEAR</t>
  </si>
  <si>
    <t>CORRESPONDING</t>
  </si>
  <si>
    <t>TO DATE</t>
  </si>
  <si>
    <t>PERIOD</t>
  </si>
  <si>
    <t>PARTICULARS</t>
  </si>
  <si>
    <t>Revenue</t>
  </si>
  <si>
    <t>Finance costs</t>
  </si>
  <si>
    <t>Taxation</t>
  </si>
  <si>
    <t>Share capital</t>
  </si>
  <si>
    <t>Property, plant and equipment</t>
  </si>
  <si>
    <t>Goodwill</t>
  </si>
  <si>
    <t>Other investments</t>
  </si>
  <si>
    <t>Inventories</t>
  </si>
  <si>
    <t>Receivables</t>
  </si>
  <si>
    <t>Tax recoverable</t>
  </si>
  <si>
    <t>Payables</t>
  </si>
  <si>
    <t>Borrowings (interest bearing)</t>
  </si>
  <si>
    <t>Reserves</t>
  </si>
  <si>
    <t>Share Capital</t>
  </si>
  <si>
    <t xml:space="preserve">Non Distributable </t>
  </si>
  <si>
    <t>Capital Reserves</t>
  </si>
  <si>
    <t>Retained Earnings</t>
  </si>
  <si>
    <t>(Increase)/Decrease in working capital:</t>
  </si>
  <si>
    <t xml:space="preserve">         Net change in current assets</t>
  </si>
  <si>
    <t xml:space="preserve">         Net change in current liabilites</t>
  </si>
  <si>
    <t>Dividends received</t>
  </si>
  <si>
    <t>Interest received</t>
  </si>
  <si>
    <t>Interest paid</t>
  </si>
  <si>
    <t>Repayment of borrowings</t>
  </si>
  <si>
    <t xml:space="preserve">Cash and cash equivalents at 1 January </t>
  </si>
  <si>
    <t>Cash and cash equivalents included in the cash flow statement comprise:</t>
  </si>
  <si>
    <t>As at</t>
  </si>
  <si>
    <t>Cash and bank balances</t>
  </si>
  <si>
    <t>Deposits (excluding deposits pledged)</t>
  </si>
  <si>
    <t>Bank overdrafts</t>
  </si>
  <si>
    <t xml:space="preserve"> </t>
  </si>
  <si>
    <t xml:space="preserve">       INDIVIDUAL    QUARTER</t>
  </si>
  <si>
    <t>- 4 -</t>
  </si>
  <si>
    <t>PRECEDING YEAR</t>
  </si>
  <si>
    <t xml:space="preserve">Minority interest </t>
  </si>
  <si>
    <t xml:space="preserve">Unaudited Condensed Consolidated Statement of Changes In Equity  </t>
  </si>
  <si>
    <t xml:space="preserve">Unaudited Condensed Consolidated Cash Flow Statement  </t>
  </si>
  <si>
    <t>Adjustment for non-cash items</t>
  </si>
  <si>
    <t>Adjustment for non-operating items</t>
  </si>
  <si>
    <t>Unaudited Condensed Consolidated Income Statements</t>
  </si>
  <si>
    <t xml:space="preserve"> - bank overdraft</t>
  </si>
  <si>
    <t xml:space="preserve"> - others</t>
  </si>
  <si>
    <t xml:space="preserve">    CUMULATIVE   QUARTER</t>
  </si>
  <si>
    <t>Unaudited Condensed Consolidated Balance Sheet</t>
  </si>
  <si>
    <t>Cost of sales</t>
  </si>
  <si>
    <t>Gross profit</t>
  </si>
  <si>
    <t>Purchase of property, plant and equipment</t>
  </si>
  <si>
    <t>Long term receivables</t>
  </si>
  <si>
    <t>financial statements)</t>
  </si>
  <si>
    <t>attached to the interim financial statements)</t>
  </si>
  <si>
    <t xml:space="preserve">(The Unaudited Condensed Consolidated Balance Sheet should be read in conjunction with the Annual </t>
  </si>
  <si>
    <t xml:space="preserve">(The Unaudited Condensed Consolidated Statement of Changes in Equity should be read in conjunction with the Annual Financial Statements </t>
  </si>
  <si>
    <t>- 3 -</t>
  </si>
  <si>
    <t xml:space="preserve">(The Unaudited Condensed Consolidated Cash Flow Statements should be read in conjunction with the Annual </t>
  </si>
  <si>
    <t xml:space="preserve">(The Unaudited Condensed Consolidated Income Statement should be read in conjunction with the Annual Financial </t>
  </si>
  <si>
    <t>Attributable to:</t>
  </si>
  <si>
    <t xml:space="preserve">  equity holders of the parent:</t>
  </si>
  <si>
    <t xml:space="preserve">  - Equity holders of the parent</t>
  </si>
  <si>
    <t xml:space="preserve">  - Minority interest</t>
  </si>
  <si>
    <t xml:space="preserve">Basic EPS (sen) </t>
  </si>
  <si>
    <t>Diluted EPS (sen)</t>
  </si>
  <si>
    <t>Sub-total</t>
  </si>
  <si>
    <t>Attributable to Equity Holders of the Parent</t>
  </si>
  <si>
    <t>Minority Interests</t>
  </si>
  <si>
    <t>Total Equity</t>
  </si>
  <si>
    <t>Investment properties</t>
  </si>
  <si>
    <t>Equity attributable to equity holders of the parent</t>
  </si>
  <si>
    <t>ASSETS</t>
  </si>
  <si>
    <t>Non-current assets</t>
  </si>
  <si>
    <t>Current assets</t>
  </si>
  <si>
    <t>Non-current liabilities</t>
  </si>
  <si>
    <t>Current liabilities</t>
  </si>
  <si>
    <t>Operating profit before working capital changes</t>
  </si>
  <si>
    <t xml:space="preserve">Net Assets Per Ordinary Share (RM)  </t>
  </si>
  <si>
    <t>Cash Flows From Operating Activities</t>
  </si>
  <si>
    <t>Cash Flows From Investing Activities</t>
  </si>
  <si>
    <t>Cash Flows From Financing Activities</t>
  </si>
  <si>
    <t>Concession assets</t>
  </si>
  <si>
    <t>Proceeds from disposal of property, plant and equipment</t>
  </si>
  <si>
    <t>Land held for property development</t>
  </si>
  <si>
    <t>Property development costs</t>
  </si>
  <si>
    <t>Other income</t>
  </si>
  <si>
    <t>Other expenses</t>
  </si>
  <si>
    <t>Share of profit of joint venture</t>
  </si>
  <si>
    <t>Profit before tax</t>
  </si>
  <si>
    <t>Profit for the period</t>
  </si>
  <si>
    <t>At 1 January 2007</t>
  </si>
  <si>
    <t>Revaluation Reserves</t>
  </si>
  <si>
    <t>Other Reserves</t>
  </si>
  <si>
    <t>Prepaid land lease payments</t>
  </si>
  <si>
    <t>Income received from joint venture</t>
  </si>
  <si>
    <t xml:space="preserve">Earnings per share attributable to </t>
  </si>
  <si>
    <t>Audited</t>
  </si>
  <si>
    <t>Deferred membership income</t>
  </si>
  <si>
    <t>Deferred tax liabilities</t>
  </si>
  <si>
    <t>Operating profit</t>
  </si>
  <si>
    <t>Share of profit of associates</t>
  </si>
  <si>
    <t>Investments in associates</t>
  </si>
  <si>
    <t>Net current assets</t>
  </si>
  <si>
    <t>EQUITY</t>
  </si>
  <si>
    <t>- 5 -</t>
  </si>
  <si>
    <t>- 6 -</t>
  </si>
  <si>
    <t>Share Premium</t>
  </si>
  <si>
    <t>Purchase of concession assets</t>
  </si>
  <si>
    <t>Issuance of shares</t>
  </si>
  <si>
    <t xml:space="preserve">Share Option Reserves </t>
  </si>
  <si>
    <t>Purchase of other investments</t>
  </si>
  <si>
    <t>Income tax and zakat</t>
  </si>
  <si>
    <t>Tax and zakat paid, net of refunds received</t>
  </si>
  <si>
    <t>Statements for the year ended 31 December 2007 and the accompanying explanatory notes attached to the interim</t>
  </si>
  <si>
    <t>Long term payables</t>
  </si>
  <si>
    <t>At 1 January 2008</t>
  </si>
  <si>
    <t xml:space="preserve"> for the year ended 31 December 2007 and the accompanying explanatory notes attached to the interim financial statements)</t>
  </si>
  <si>
    <t xml:space="preserve">Financial Statements for the year ended 31 December 2007 and the accompanying explanatory notes </t>
  </si>
  <si>
    <t>Cash (used in)/generated from operating activities</t>
  </si>
  <si>
    <t>Net decrease in cash and cash equivalents</t>
  </si>
  <si>
    <t>Net cash used in from financing activities</t>
  </si>
  <si>
    <t>Retirement benefit obiligations</t>
  </si>
  <si>
    <t>Concession rights</t>
  </si>
  <si>
    <t xml:space="preserve">             Distributable</t>
  </si>
  <si>
    <t>Net profit for the period</t>
  </si>
  <si>
    <t>Dividends of subsidiaries</t>
  </si>
  <si>
    <t>Dividend for the financial year ended 31 December 2007</t>
  </si>
  <si>
    <t>Arising from acquisition of additional interest in subisidiaries</t>
  </si>
  <si>
    <t>Dividend for the financial year ended 31 December 2006</t>
  </si>
  <si>
    <t>Net cash (used)/generated from operating activities</t>
  </si>
  <si>
    <t>For the quarter ended 30 September 2008</t>
  </si>
  <si>
    <t>As at 30 September 2008</t>
  </si>
  <si>
    <t>KLSE 3rd Quarter 2008:Income Statement KPS 3rd Quarter 2008(Income)</t>
  </si>
  <si>
    <t>KLSE 3rd Quarter 2008:Income Statement KPS-3rd Quarter 2008(Bsheet)</t>
  </si>
  <si>
    <t>For the period ended 30 September 2008</t>
  </si>
  <si>
    <t>At 30 September 2008</t>
  </si>
  <si>
    <t>At 30 September 2007</t>
  </si>
  <si>
    <t>KLSE 3rd Quarter 2007:ncome Statement KPS-3rd Quarter 2007(Equity)</t>
  </si>
  <si>
    <t>30 Sept 2008</t>
  </si>
  <si>
    <t>30 Sept 2007</t>
  </si>
  <si>
    <t>KLSE 3rd Quarter 2008:Income Statement KPS-3rd Quarter 2008(CF)</t>
  </si>
  <si>
    <t>Recognition of share options expenses</t>
  </si>
  <si>
    <t>Disposal of subsidiary companies</t>
  </si>
  <si>
    <t>Dividend paid</t>
  </si>
  <si>
    <t>Cash and cash equivalents at 30 September</t>
  </si>
  <si>
    <t>Issue of ordinary shares pursuant to exercise of KPS ESOS</t>
  </si>
  <si>
    <t>Disposal of a subsidiaries</t>
  </si>
  <si>
    <t>18/11/2008</t>
  </si>
  <si>
    <t>Drawdown of borrowings</t>
  </si>
  <si>
    <t>Net cash generated/(used) from investing activities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</si>
</sst>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.00_-;\-* #,##0.00_-;_-* &quot;-&quot;??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&quot;£&quot;* #,##0_-;\-&quot;£&quot;* #,##0_-;_-&quot;£&quot;* &quot;-&quot;_-;_-@_-"/>
    <numFmt numFmtId="170" formatCode="_-* #,##0_-;\-* #,##0_-;_-* &quot;-&quot;??_-;_-@_-"/>
    <numFmt numFmtId="171" formatCode="#,##0;\(#,##0\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15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170" fontId="0" fillId="0" borderId="4" xfId="0" applyNumberFormat="1" applyBorder="1" applyAlignment="1">
      <alignment/>
    </xf>
    <xf numFmtId="170" fontId="0" fillId="0" borderId="2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171" fontId="0" fillId="0" borderId="0" xfId="0" applyNumberFormat="1" applyAlignment="1">
      <alignment/>
    </xf>
    <xf numFmtId="0" fontId="0" fillId="0" borderId="0" xfId="0" applyAlignment="1">
      <alignment horizontal="right"/>
    </xf>
    <xf numFmtId="15" fontId="3" fillId="0" borderId="0" xfId="0" applyNumberFormat="1" applyFont="1" applyAlignment="1" quotePrefix="1">
      <alignment horizontal="right"/>
    </xf>
    <xf numFmtId="0" fontId="1" fillId="0" borderId="0" xfId="0" applyFont="1" applyBorder="1" applyAlignment="1">
      <alignment/>
    </xf>
    <xf numFmtId="165" fontId="0" fillId="0" borderId="2" xfId="15" applyNumberFormat="1" applyFont="1" applyBorder="1" applyAlignment="1">
      <alignment horizontal="center"/>
    </xf>
    <xf numFmtId="165" fontId="0" fillId="0" borderId="0" xfId="15" applyNumberFormat="1" applyBorder="1" applyAlignment="1">
      <alignment/>
    </xf>
    <xf numFmtId="0" fontId="0" fillId="0" borderId="0" xfId="0" applyAlignment="1" quotePrefix="1">
      <alignment/>
    </xf>
    <xf numFmtId="165" fontId="0" fillId="0" borderId="0" xfId="15" applyNumberFormat="1" applyFont="1" applyAlignment="1" quotePrefix="1">
      <alignment horizontal="left"/>
    </xf>
    <xf numFmtId="43" fontId="0" fillId="0" borderId="0" xfId="15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0" xfId="0" applyAlignment="1">
      <alignment horizontal="left"/>
    </xf>
    <xf numFmtId="170" fontId="1" fillId="0" borderId="3" xfId="0" applyNumberFormat="1" applyFont="1" applyBorder="1" applyAlignment="1">
      <alignment/>
    </xf>
    <xf numFmtId="165" fontId="0" fillId="0" borderId="2" xfId="15" applyNumberFormat="1" applyBorder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/>
    </xf>
    <xf numFmtId="15" fontId="6" fillId="0" borderId="0" xfId="0" applyNumberFormat="1" applyFont="1" applyAlignment="1" quotePrefix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right"/>
    </xf>
    <xf numFmtId="0" fontId="0" fillId="0" borderId="2" xfId="0" applyBorder="1" applyAlignment="1">
      <alignment/>
    </xf>
    <xf numFmtId="15" fontId="1" fillId="0" borderId="0" xfId="0" applyNumberFormat="1" applyFont="1" applyAlignment="1">
      <alignment/>
    </xf>
    <xf numFmtId="43" fontId="0" fillId="0" borderId="0" xfId="15" applyBorder="1" applyAlignment="1">
      <alignment/>
    </xf>
    <xf numFmtId="165" fontId="0" fillId="0" borderId="1" xfId="15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4" xfId="0" applyNumberFormat="1" applyFont="1" applyBorder="1" applyAlignment="1">
      <alignment/>
    </xf>
    <xf numFmtId="170" fontId="1" fillId="0" borderId="5" xfId="0" applyNumberFormat="1" applyFont="1" applyBorder="1" applyAlignment="1">
      <alignment/>
    </xf>
    <xf numFmtId="170" fontId="1" fillId="0" borderId="6" xfId="0" applyNumberFormat="1" applyFont="1" applyBorder="1" applyAlignment="1">
      <alignment/>
    </xf>
    <xf numFmtId="0" fontId="0" fillId="0" borderId="4" xfId="0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43" fontId="0" fillId="0" borderId="0" xfId="15" applyFill="1" applyBorder="1" applyAlignment="1">
      <alignment/>
    </xf>
    <xf numFmtId="164" fontId="0" fillId="0" borderId="0" xfId="15" applyNumberFormat="1" applyFill="1" applyAlignment="1">
      <alignment/>
    </xf>
    <xf numFmtId="165" fontId="0" fillId="0" borderId="0" xfId="15" applyNumberFormat="1" applyFill="1" applyAlignment="1">
      <alignment/>
    </xf>
    <xf numFmtId="165" fontId="0" fillId="0" borderId="0" xfId="15" applyNumberForma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65" fontId="0" fillId="0" borderId="2" xfId="15" applyNumberFormat="1" applyFill="1" applyBorder="1" applyAlignment="1">
      <alignment/>
    </xf>
    <xf numFmtId="164" fontId="0" fillId="0" borderId="0" xfId="15" applyNumberFormat="1" applyFont="1" applyFill="1" applyAlignment="1">
      <alignment horizontal="center"/>
    </xf>
    <xf numFmtId="15" fontId="6" fillId="0" borderId="0" xfId="0" applyNumberFormat="1" applyFont="1" applyFill="1" applyAlignment="1" quotePrefix="1">
      <alignment horizontal="right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6"/>
  <sheetViews>
    <sheetView tabSelected="1" workbookViewId="0" topLeftCell="A1">
      <selection activeCell="A61" sqref="A61"/>
    </sheetView>
  </sheetViews>
  <sheetFormatPr defaultColWidth="9.140625" defaultRowHeight="12.75"/>
  <cols>
    <col min="1" max="1" width="36.7109375" style="0" customWidth="1"/>
    <col min="2" max="2" width="13.7109375" style="0" customWidth="1"/>
    <col min="3" max="3" width="17.7109375" style="0" customWidth="1"/>
    <col min="4" max="4" width="1.7109375" style="0" customWidth="1"/>
    <col min="5" max="5" width="13.7109375" style="0" customWidth="1"/>
    <col min="6" max="6" width="17.7109375" style="0" customWidth="1"/>
  </cols>
  <sheetData>
    <row r="1" spans="1:6" ht="15.75">
      <c r="A1" s="11" t="s">
        <v>0</v>
      </c>
      <c r="B1" s="1"/>
      <c r="C1" s="1"/>
      <c r="D1" s="1"/>
      <c r="E1" s="1"/>
      <c r="F1" s="1"/>
    </row>
    <row r="2" spans="1:6" ht="15.75">
      <c r="A2" s="11" t="s">
        <v>1</v>
      </c>
      <c r="B2" s="1"/>
      <c r="C2" s="1"/>
      <c r="D2" s="1"/>
      <c r="E2" s="1"/>
      <c r="F2" s="1"/>
    </row>
    <row r="3" spans="1:6" ht="15.75">
      <c r="A3" s="11"/>
      <c r="B3" s="1"/>
      <c r="C3" s="1"/>
      <c r="D3" s="1"/>
      <c r="E3" s="1"/>
      <c r="F3" s="1"/>
    </row>
    <row r="4" spans="1:6" ht="15.75">
      <c r="A4" s="11" t="s">
        <v>49</v>
      </c>
      <c r="B4" s="1"/>
      <c r="C4" s="1"/>
      <c r="D4" s="1"/>
      <c r="E4" s="1"/>
      <c r="F4" s="1"/>
    </row>
    <row r="5" spans="1:6" ht="15.75">
      <c r="A5" s="11" t="s">
        <v>136</v>
      </c>
      <c r="B5" s="1"/>
      <c r="C5" s="1"/>
      <c r="D5" s="1"/>
      <c r="E5" s="1"/>
      <c r="F5" s="1"/>
    </row>
    <row r="6" spans="1:6" ht="13.5" thickBot="1">
      <c r="A6" s="6"/>
      <c r="B6" s="6"/>
      <c r="C6" s="6"/>
      <c r="D6" s="6"/>
      <c r="E6" s="6"/>
      <c r="F6" s="6"/>
    </row>
    <row r="7" spans="1:6" ht="19.5" customHeight="1">
      <c r="A7" s="2"/>
      <c r="B7" s="2" t="s">
        <v>41</v>
      </c>
      <c r="C7" s="2"/>
      <c r="D7" s="2"/>
      <c r="E7" s="2" t="s">
        <v>52</v>
      </c>
      <c r="F7" s="2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3" t="s">
        <v>2</v>
      </c>
      <c r="C9" s="3" t="s">
        <v>43</v>
      </c>
      <c r="D9" s="2"/>
      <c r="E9" s="3" t="s">
        <v>2</v>
      </c>
      <c r="F9" s="3" t="s">
        <v>43</v>
      </c>
    </row>
    <row r="10" spans="1:6" ht="12.75">
      <c r="A10" s="2"/>
      <c r="B10" s="3" t="s">
        <v>5</v>
      </c>
      <c r="C10" s="3" t="s">
        <v>6</v>
      </c>
      <c r="D10" s="2"/>
      <c r="E10" s="3" t="s">
        <v>5</v>
      </c>
      <c r="F10" s="3" t="s">
        <v>6</v>
      </c>
    </row>
    <row r="11" spans="1:6" ht="12.75">
      <c r="A11" s="2"/>
      <c r="B11" s="3" t="s">
        <v>3</v>
      </c>
      <c r="C11" s="3" t="s">
        <v>3</v>
      </c>
      <c r="D11" s="2"/>
      <c r="E11" s="3" t="s">
        <v>7</v>
      </c>
      <c r="F11" s="3" t="s">
        <v>8</v>
      </c>
    </row>
    <row r="12" spans="1:6" ht="12.75">
      <c r="A12" s="2"/>
      <c r="B12" s="61">
        <v>39721</v>
      </c>
      <c r="C12" s="46">
        <v>39355</v>
      </c>
      <c r="D12" s="2"/>
      <c r="E12" s="61">
        <v>39721</v>
      </c>
      <c r="F12" s="46">
        <v>39355</v>
      </c>
    </row>
    <row r="13" spans="1:6" ht="13.5" thickBot="1">
      <c r="A13" s="5" t="s">
        <v>9</v>
      </c>
      <c r="B13" s="5" t="s">
        <v>4</v>
      </c>
      <c r="C13" s="5" t="s">
        <v>4</v>
      </c>
      <c r="D13" s="6"/>
      <c r="E13" s="5" t="s">
        <v>4</v>
      </c>
      <c r="F13" s="5" t="s">
        <v>4</v>
      </c>
    </row>
    <row r="15" spans="1:6" ht="12.75">
      <c r="A15" t="s">
        <v>10</v>
      </c>
      <c r="B15" s="4">
        <v>71118</v>
      </c>
      <c r="C15" s="9">
        <v>86961</v>
      </c>
      <c r="D15" s="4"/>
      <c r="E15" s="4">
        <v>236830</v>
      </c>
      <c r="F15" s="9">
        <v>271818</v>
      </c>
    </row>
    <row r="16" spans="2:6" ht="12.75">
      <c r="B16" s="4"/>
      <c r="C16" s="10"/>
      <c r="D16" s="4"/>
      <c r="E16" s="4"/>
      <c r="F16" s="4"/>
    </row>
    <row r="17" spans="1:6" ht="12.75">
      <c r="A17" t="s">
        <v>54</v>
      </c>
      <c r="B17" s="7">
        <v>-27277</v>
      </c>
      <c r="C17" s="36">
        <v>-37528</v>
      </c>
      <c r="D17" s="4"/>
      <c r="E17" s="7">
        <v>-106143</v>
      </c>
      <c r="F17" s="7">
        <v>-139914</v>
      </c>
    </row>
    <row r="18" spans="1:6" ht="19.5" customHeight="1">
      <c r="A18" t="s">
        <v>55</v>
      </c>
      <c r="B18" s="4">
        <f>SUM(B15:B17)</f>
        <v>43841</v>
      </c>
      <c r="C18" s="4">
        <f>SUM(C15:C17)</f>
        <v>49433</v>
      </c>
      <c r="D18" s="4"/>
      <c r="E18" s="4">
        <f>SUM(E15:E17)</f>
        <v>130687</v>
      </c>
      <c r="F18" s="4">
        <f>SUM(F15:F17)</f>
        <v>131904</v>
      </c>
    </row>
    <row r="19" spans="2:6" ht="12.75">
      <c r="B19" s="4"/>
      <c r="C19" s="10"/>
      <c r="D19" s="4"/>
      <c r="E19" s="4"/>
      <c r="F19" s="4"/>
    </row>
    <row r="20" spans="1:6" ht="12.75">
      <c r="A20" t="s">
        <v>91</v>
      </c>
      <c r="B20" s="4">
        <v>8436</v>
      </c>
      <c r="C20" s="9">
        <v>15309</v>
      </c>
      <c r="D20" s="4"/>
      <c r="E20" s="4">
        <v>72984</v>
      </c>
      <c r="F20" s="9">
        <v>49733</v>
      </c>
    </row>
    <row r="21" spans="1:6" ht="12.75">
      <c r="A21" t="s">
        <v>40</v>
      </c>
      <c r="B21" s="4"/>
      <c r="C21" s="10"/>
      <c r="D21" s="4"/>
      <c r="E21" s="4"/>
      <c r="F21" s="4"/>
    </row>
    <row r="22" spans="1:6" ht="12.75">
      <c r="A22" t="s">
        <v>92</v>
      </c>
      <c r="B22" s="7">
        <f>-30468-219</f>
        <v>-30687</v>
      </c>
      <c r="C22" s="26">
        <v>-27761</v>
      </c>
      <c r="D22" s="4"/>
      <c r="E22" s="7">
        <f>-96943-219</f>
        <v>-97162</v>
      </c>
      <c r="F22" s="26">
        <v>-82217</v>
      </c>
    </row>
    <row r="23" spans="1:6" ht="19.5" customHeight="1">
      <c r="A23" t="s">
        <v>105</v>
      </c>
      <c r="B23" s="4">
        <f>SUM(B18:B22)</f>
        <v>21590</v>
      </c>
      <c r="C23" s="4">
        <f>SUM(C18:C22)</f>
        <v>36981</v>
      </c>
      <c r="D23" s="4"/>
      <c r="E23" s="4">
        <f>SUM(E18:E22)</f>
        <v>106509</v>
      </c>
      <c r="F23" s="4">
        <f>SUM(F18:F22)</f>
        <v>99420</v>
      </c>
    </row>
    <row r="24" spans="2:6" ht="12.75">
      <c r="B24" s="4"/>
      <c r="C24" s="4"/>
      <c r="D24" s="4"/>
      <c r="E24" s="4"/>
      <c r="F24" s="4"/>
    </row>
    <row r="25" spans="1:6" ht="12.75">
      <c r="A25" t="s">
        <v>11</v>
      </c>
      <c r="B25" s="4">
        <v>-27071</v>
      </c>
      <c r="C25" s="9">
        <v>-28511</v>
      </c>
      <c r="D25" s="4"/>
      <c r="E25" s="4">
        <v>-81553</v>
      </c>
      <c r="F25" s="9">
        <v>-84349</v>
      </c>
    </row>
    <row r="26" spans="2:6" ht="12.75">
      <c r="B26" s="4"/>
      <c r="C26" s="4"/>
      <c r="D26" s="4"/>
      <c r="E26" s="4"/>
      <c r="F26" s="4"/>
    </row>
    <row r="27" spans="1:6" ht="12.75">
      <c r="A27" t="s">
        <v>106</v>
      </c>
      <c r="B27" s="4">
        <v>25533</v>
      </c>
      <c r="C27" s="9">
        <v>2518</v>
      </c>
      <c r="D27" s="4"/>
      <c r="E27" s="4">
        <v>44020</v>
      </c>
      <c r="F27" s="9">
        <v>20261</v>
      </c>
    </row>
    <row r="28" spans="2:6" ht="12.75">
      <c r="B28" s="4"/>
      <c r="C28" s="4"/>
      <c r="D28" s="4"/>
      <c r="E28" s="4"/>
      <c r="F28" s="4"/>
    </row>
    <row r="29" spans="1:6" ht="12.75">
      <c r="A29" t="s">
        <v>93</v>
      </c>
      <c r="B29" s="7">
        <v>0</v>
      </c>
      <c r="C29" s="26">
        <v>0</v>
      </c>
      <c r="D29" s="4"/>
      <c r="E29" s="7">
        <v>0</v>
      </c>
      <c r="F29" s="26">
        <v>3000</v>
      </c>
    </row>
    <row r="30" spans="1:6" ht="19.5" customHeight="1">
      <c r="A30" t="s">
        <v>94</v>
      </c>
      <c r="B30" s="4">
        <f>SUM(B23:B29)</f>
        <v>20052</v>
      </c>
      <c r="C30" s="4">
        <f>SUM(C23:C29)</f>
        <v>10988</v>
      </c>
      <c r="D30" s="4"/>
      <c r="E30" s="4">
        <f>SUM(E23:E29)</f>
        <v>68976</v>
      </c>
      <c r="F30" s="4">
        <f>SUM(F23:F29)</f>
        <v>38332</v>
      </c>
    </row>
    <row r="31" spans="2:6" ht="12.75">
      <c r="B31" s="4"/>
      <c r="C31" s="4"/>
      <c r="D31" s="4"/>
      <c r="E31" s="4"/>
      <c r="F31" s="4"/>
    </row>
    <row r="32" spans="1:6" ht="12.75">
      <c r="A32" t="s">
        <v>117</v>
      </c>
      <c r="B32" s="7">
        <v>-2579</v>
      </c>
      <c r="C32" s="26">
        <v>-8448</v>
      </c>
      <c r="D32" s="4"/>
      <c r="E32" s="7">
        <v>-6735</v>
      </c>
      <c r="F32" s="26">
        <v>-15853</v>
      </c>
    </row>
    <row r="33" spans="1:6" ht="19.5" customHeight="1" thickBot="1">
      <c r="A33" t="s">
        <v>95</v>
      </c>
      <c r="B33" s="45">
        <f>SUM(B30:B32)</f>
        <v>17473</v>
      </c>
      <c r="C33" s="45">
        <f>SUM(C30:C32)</f>
        <v>2540</v>
      </c>
      <c r="D33" s="4"/>
      <c r="E33" s="45">
        <f>SUM(E30:E32)</f>
        <v>62241</v>
      </c>
      <c r="F33" s="45">
        <f>SUM(F30:F32)</f>
        <v>22479</v>
      </c>
    </row>
    <row r="34" spans="2:6" ht="12.75">
      <c r="B34" s="4"/>
      <c r="C34" s="4"/>
      <c r="D34" s="4"/>
      <c r="E34" s="4"/>
      <c r="F34" s="4"/>
    </row>
    <row r="35" spans="2:6" ht="12.75">
      <c r="B35" s="4"/>
      <c r="C35" s="4"/>
      <c r="D35" s="4"/>
      <c r="E35" s="4"/>
      <c r="F35" s="4"/>
    </row>
    <row r="36" spans="1:6" ht="12.75">
      <c r="A36" t="s">
        <v>65</v>
      </c>
      <c r="B36" s="4"/>
      <c r="C36" s="4"/>
      <c r="D36" s="4"/>
      <c r="E36" s="4"/>
      <c r="F36" s="4"/>
    </row>
    <row r="37" spans="1:6" ht="12.75">
      <c r="A37" t="s">
        <v>67</v>
      </c>
      <c r="B37" s="4">
        <f>12111-219</f>
        <v>11892</v>
      </c>
      <c r="C37" s="4">
        <v>1119</v>
      </c>
      <c r="D37" s="4"/>
      <c r="E37" s="57">
        <f>46757-219</f>
        <v>46538</v>
      </c>
      <c r="F37" s="4">
        <v>22493</v>
      </c>
    </row>
    <row r="38" spans="1:6" ht="12.75">
      <c r="A38" t="s">
        <v>68</v>
      </c>
      <c r="B38" s="7">
        <f>B33-B37</f>
        <v>5581</v>
      </c>
      <c r="C38" s="7">
        <f>C33-C37</f>
        <v>1421</v>
      </c>
      <c r="D38" s="4">
        <v>3.7</v>
      </c>
      <c r="E38" s="63">
        <f>E33-E37</f>
        <v>15703</v>
      </c>
      <c r="F38" s="7">
        <f>F33-F37</f>
        <v>-14</v>
      </c>
    </row>
    <row r="39" spans="1:6" ht="19.5" customHeight="1" thickBot="1">
      <c r="A39" t="s">
        <v>40</v>
      </c>
      <c r="B39" s="8">
        <f>SUM(B37:B38)</f>
        <v>17473</v>
      </c>
      <c r="C39" s="8">
        <f>SUM(C37:C38)</f>
        <v>2540</v>
      </c>
      <c r="D39" s="4"/>
      <c r="E39" s="8">
        <f>SUM(E37:E38)</f>
        <v>62241</v>
      </c>
      <c r="F39" s="8">
        <f>SUM(F37:F38)</f>
        <v>22479</v>
      </c>
    </row>
    <row r="40" spans="2:6" ht="12.75">
      <c r="B40" s="4"/>
      <c r="C40" s="4"/>
      <c r="D40" s="4"/>
      <c r="E40" s="4"/>
      <c r="F40" s="4"/>
    </row>
    <row r="41" spans="2:6" ht="12.75">
      <c r="B41" s="4"/>
      <c r="C41" s="4"/>
      <c r="D41" s="4"/>
      <c r="E41" s="4"/>
      <c r="F41" s="4"/>
    </row>
    <row r="42" spans="1:6" ht="12.75">
      <c r="A42" t="s">
        <v>101</v>
      </c>
      <c r="B42" s="4"/>
      <c r="C42" s="4"/>
      <c r="D42" s="4"/>
      <c r="E42" s="4"/>
      <c r="F42" s="4"/>
    </row>
    <row r="43" spans="1:6" ht="12.75">
      <c r="A43" t="s">
        <v>66</v>
      </c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1:6" ht="12.75">
      <c r="A45" t="s">
        <v>69</v>
      </c>
      <c r="B45" s="56">
        <f>B37/474582*100</f>
        <v>2.505784037321264</v>
      </c>
      <c r="C45" s="56">
        <f>C37/431404*100</f>
        <v>0.2593856338837841</v>
      </c>
      <c r="D45" s="56">
        <v>3.7</v>
      </c>
      <c r="E45" s="56">
        <f>E37/475474*100</f>
        <v>9.78770658332527</v>
      </c>
      <c r="F45" s="56">
        <f>F37/440816*100</f>
        <v>5.102582483394432</v>
      </c>
    </row>
    <row r="46" spans="2:6" ht="12.75">
      <c r="B46" s="57"/>
      <c r="C46" s="57"/>
      <c r="D46" s="57"/>
      <c r="E46" s="57"/>
      <c r="F46" s="57"/>
    </row>
    <row r="47" spans="1:6" ht="12.75">
      <c r="A47" t="s">
        <v>70</v>
      </c>
      <c r="B47" s="64">
        <f>B37/477661*100</f>
        <v>2.489631768136817</v>
      </c>
      <c r="C47" s="56">
        <f>C37/458700*100</f>
        <v>0.24395029431000656</v>
      </c>
      <c r="D47" s="58"/>
      <c r="E47" s="64">
        <f>E37/478246*100</f>
        <v>9.73097527214028</v>
      </c>
      <c r="F47" s="56">
        <f>F37/458700*100</f>
        <v>4.9036407237846085</v>
      </c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1:6" ht="12.75">
      <c r="A51" t="s">
        <v>64</v>
      </c>
      <c r="B51" s="4"/>
      <c r="C51" s="4"/>
      <c r="D51" s="4"/>
      <c r="E51" s="4"/>
      <c r="F51" s="4"/>
    </row>
    <row r="52" spans="1:6" ht="12.75">
      <c r="A52" t="s">
        <v>119</v>
      </c>
      <c r="B52" s="4"/>
      <c r="C52" s="4"/>
      <c r="D52" s="4"/>
      <c r="E52" s="4"/>
      <c r="F52" s="4"/>
    </row>
    <row r="53" spans="1:6" ht="12.75">
      <c r="A53" t="s">
        <v>58</v>
      </c>
      <c r="B53" s="4"/>
      <c r="C53" s="4"/>
      <c r="D53" s="4"/>
      <c r="E53" s="4"/>
      <c r="F53" s="4"/>
    </row>
    <row r="54" spans="2:6" ht="12.75">
      <c r="B54" s="4"/>
      <c r="C54" s="4"/>
      <c r="D54" s="4"/>
      <c r="E54" s="4"/>
      <c r="F54" s="4"/>
    </row>
    <row r="55" spans="1:6" ht="12.75">
      <c r="A55" s="32" t="s">
        <v>40</v>
      </c>
      <c r="B55" s="4"/>
      <c r="C55" s="4"/>
      <c r="D55" s="4"/>
      <c r="E55" s="4"/>
      <c r="F55" s="4"/>
    </row>
    <row r="56" spans="1:6" ht="12.75">
      <c r="A56" s="32"/>
      <c r="B56" s="4"/>
      <c r="C56" s="4"/>
      <c r="D56" s="4"/>
      <c r="E56" s="4"/>
      <c r="F56" s="4"/>
    </row>
    <row r="57" spans="1:6" ht="12.75">
      <c r="A57" s="32"/>
      <c r="B57" s="4"/>
      <c r="C57" s="4"/>
      <c r="D57" s="4"/>
      <c r="E57" s="4"/>
      <c r="F57" s="4"/>
    </row>
    <row r="58" spans="2:6" ht="12.75">
      <c r="B58" s="4"/>
      <c r="C58" s="29" t="s">
        <v>62</v>
      </c>
      <c r="D58" s="4"/>
      <c r="E58" s="4"/>
      <c r="F58" s="4"/>
    </row>
    <row r="59" spans="2:6" ht="12.75">
      <c r="B59" s="4"/>
      <c r="C59" s="29"/>
      <c r="D59" s="4"/>
      <c r="E59" s="4"/>
      <c r="F59" s="4"/>
    </row>
    <row r="60" spans="1:6" ht="12.75">
      <c r="A60" s="31" t="s">
        <v>138</v>
      </c>
      <c r="B60" s="4"/>
      <c r="C60" s="4"/>
      <c r="D60" s="4"/>
      <c r="E60" s="4"/>
      <c r="F60" s="4"/>
    </row>
    <row r="61" spans="1:6" ht="12.75">
      <c r="A61" s="33" t="s">
        <v>153</v>
      </c>
      <c r="B61" s="4"/>
      <c r="C61" s="4"/>
      <c r="D61" s="4"/>
      <c r="E61" s="4"/>
      <c r="F61" s="4"/>
    </row>
    <row r="62" spans="1:6" ht="12.75">
      <c r="A62" s="31" t="s">
        <v>40</v>
      </c>
      <c r="B62" s="4"/>
      <c r="C62" s="4"/>
      <c r="D62" s="4"/>
      <c r="E62" s="4"/>
      <c r="F62" s="4"/>
    </row>
    <row r="63" spans="2:6" ht="12.75">
      <c r="B63" s="4"/>
      <c r="C63" s="4"/>
      <c r="D63" s="4"/>
      <c r="E63" s="4"/>
      <c r="F63" s="4"/>
    </row>
    <row r="64" spans="2:6" ht="12.75">
      <c r="B64" s="4"/>
      <c r="C64" s="4"/>
      <c r="D64" s="4"/>
      <c r="E64" s="4"/>
      <c r="F64" s="4"/>
    </row>
    <row r="65" spans="2:6" ht="12.75">
      <c r="B65" s="4"/>
      <c r="C65" s="4"/>
      <c r="D65" s="4"/>
      <c r="E65" s="4"/>
      <c r="F65" s="4"/>
    </row>
    <row r="66" spans="2:6" ht="12.75">
      <c r="B66" s="4"/>
      <c r="C66" s="4"/>
      <c r="D66" s="4"/>
      <c r="E66" s="4"/>
      <c r="F66" s="4"/>
    </row>
    <row r="67" spans="2:6" ht="12.75">
      <c r="B67" s="4"/>
      <c r="C67" s="4"/>
      <c r="D67" s="4"/>
      <c r="E67" s="4"/>
      <c r="F67" s="4"/>
    </row>
    <row r="68" spans="2:6" ht="12.75">
      <c r="B68" s="4"/>
      <c r="C68" s="4"/>
      <c r="D68" s="4"/>
      <c r="E68" s="4"/>
      <c r="F68" s="4"/>
    </row>
    <row r="69" spans="2:6" ht="12.75">
      <c r="B69" s="4"/>
      <c r="C69" s="4"/>
      <c r="D69" s="4"/>
      <c r="E69" s="4"/>
      <c r="F69" s="4"/>
    </row>
    <row r="70" spans="2:6" ht="12.75">
      <c r="B70" s="4"/>
      <c r="C70" s="4"/>
      <c r="D70" s="4"/>
      <c r="E70" s="4"/>
      <c r="F70" s="4"/>
    </row>
    <row r="71" spans="2:6" ht="12.75">
      <c r="B71" s="4"/>
      <c r="C71" s="4"/>
      <c r="D71" s="4"/>
      <c r="E71" s="4"/>
      <c r="F71" s="4"/>
    </row>
    <row r="72" spans="2:6" ht="12.75">
      <c r="B72" s="4"/>
      <c r="C72" s="4"/>
      <c r="D72" s="4"/>
      <c r="E72" s="4"/>
      <c r="F72" s="4"/>
    </row>
    <row r="73" spans="2:6" ht="12.75">
      <c r="B73" s="4"/>
      <c r="C73" s="4"/>
      <c r="D73" s="4"/>
      <c r="E73" s="4"/>
      <c r="F73" s="4"/>
    </row>
    <row r="74" spans="2:6" ht="12.75">
      <c r="B74" s="4"/>
      <c r="C74" s="4"/>
      <c r="D74" s="4"/>
      <c r="E74" s="4"/>
      <c r="F74" s="4"/>
    </row>
    <row r="75" spans="2:6" ht="12.75">
      <c r="B75" s="4"/>
      <c r="C75" s="4"/>
      <c r="D75" s="4"/>
      <c r="E75" s="4"/>
      <c r="F75" s="4"/>
    </row>
    <row r="76" spans="2:6" ht="12.75">
      <c r="B76" s="4"/>
      <c r="C76" s="4"/>
      <c r="D76" s="4"/>
      <c r="E76" s="4"/>
      <c r="F76" s="4"/>
    </row>
    <row r="77" spans="2:6" ht="12.75">
      <c r="B77" s="4"/>
      <c r="C77" s="4"/>
      <c r="D77" s="4"/>
      <c r="E77" s="4"/>
      <c r="F77" s="4"/>
    </row>
    <row r="78" spans="2:6" ht="12.75">
      <c r="B78" s="4"/>
      <c r="C78" s="4"/>
      <c r="D78" s="4"/>
      <c r="E78" s="4"/>
      <c r="F78" s="4"/>
    </row>
    <row r="79" spans="2:6" ht="12.75">
      <c r="B79" s="4"/>
      <c r="C79" s="4"/>
      <c r="D79" s="4"/>
      <c r="E79" s="4"/>
      <c r="F79" s="4"/>
    </row>
    <row r="80" spans="2:6" ht="12.75">
      <c r="B80" s="4"/>
      <c r="C80" s="4"/>
      <c r="D80" s="4"/>
      <c r="E80" s="4"/>
      <c r="F80" s="4"/>
    </row>
    <row r="81" spans="2:6" ht="12.75">
      <c r="B81" s="4"/>
      <c r="C81" s="4"/>
      <c r="D81" s="4"/>
      <c r="E81" s="4"/>
      <c r="F81" s="4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  <row r="95" spans="2:6" ht="12.75">
      <c r="B95" s="4"/>
      <c r="C95" s="4"/>
      <c r="D95" s="4"/>
      <c r="E95" s="4"/>
      <c r="F95" s="4"/>
    </row>
    <row r="96" spans="2:6" ht="12.75">
      <c r="B96" s="4"/>
      <c r="C96" s="4"/>
      <c r="D96" s="4"/>
      <c r="E96" s="4"/>
      <c r="F96" s="4"/>
    </row>
    <row r="97" spans="2:6" ht="12.75">
      <c r="B97" s="4"/>
      <c r="C97" s="4"/>
      <c r="D97" s="4"/>
      <c r="E97" s="4"/>
      <c r="F97" s="4"/>
    </row>
    <row r="98" spans="2:6" ht="12.75">
      <c r="B98" s="4"/>
      <c r="C98" s="4"/>
      <c r="D98" s="4"/>
      <c r="E98" s="4"/>
      <c r="F98" s="4"/>
    </row>
    <row r="99" spans="2:6" ht="12.75">
      <c r="B99" s="4"/>
      <c r="C99" s="4"/>
      <c r="D99" s="4"/>
      <c r="E99" s="4"/>
      <c r="F99" s="4"/>
    </row>
    <row r="100" spans="2:6" ht="12.75">
      <c r="B100" s="4"/>
      <c r="C100" s="4"/>
      <c r="D100" s="4"/>
      <c r="E100" s="4"/>
      <c r="F100" s="4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  <row r="104" spans="2:6" ht="12.75">
      <c r="B104" s="4"/>
      <c r="C104" s="4"/>
      <c r="D104" s="4"/>
      <c r="E104" s="4"/>
      <c r="F104" s="4"/>
    </row>
    <row r="105" spans="2:6" ht="12.75">
      <c r="B105" s="4"/>
      <c r="C105" s="4"/>
      <c r="D105" s="4"/>
      <c r="E105" s="4"/>
      <c r="F105" s="4"/>
    </row>
    <row r="106" spans="2:6" ht="12.75">
      <c r="B106" s="4"/>
      <c r="C106" s="4"/>
      <c r="D106" s="4"/>
      <c r="E106" s="4"/>
      <c r="F106" s="4"/>
    </row>
    <row r="107" spans="2:6" ht="12.75">
      <c r="B107" s="4"/>
      <c r="C107" s="4"/>
      <c r="D107" s="4"/>
      <c r="E107" s="4"/>
      <c r="F107" s="4"/>
    </row>
    <row r="108" spans="2:6" ht="12.75">
      <c r="B108" s="4"/>
      <c r="C108" s="4"/>
      <c r="D108" s="4"/>
      <c r="E108" s="4"/>
      <c r="F108" s="4"/>
    </row>
    <row r="109" spans="2:6" ht="12.75">
      <c r="B109" s="4"/>
      <c r="C109" s="4"/>
      <c r="D109" s="4"/>
      <c r="E109" s="4"/>
      <c r="F109" s="4"/>
    </row>
    <row r="110" spans="2:6" ht="12.75">
      <c r="B110" s="4"/>
      <c r="C110" s="4"/>
      <c r="D110" s="4"/>
      <c r="E110" s="4"/>
      <c r="F110" s="4"/>
    </row>
    <row r="111" spans="2:6" ht="12.75">
      <c r="B111" s="4"/>
      <c r="C111" s="4"/>
      <c r="D111" s="4"/>
      <c r="E111" s="4"/>
      <c r="F111" s="4"/>
    </row>
    <row r="112" spans="2:6" ht="12.75">
      <c r="B112" s="4"/>
      <c r="C112" s="4"/>
      <c r="D112" s="4"/>
      <c r="E112" s="4"/>
      <c r="F112" s="4"/>
    </row>
    <row r="113" spans="2:6" ht="12.75">
      <c r="B113" s="4"/>
      <c r="C113" s="4"/>
      <c r="D113" s="4"/>
      <c r="E113" s="4"/>
      <c r="F113" s="4"/>
    </row>
    <row r="114" spans="2:6" ht="12.75">
      <c r="B114" s="4"/>
      <c r="C114" s="4"/>
      <c r="D114" s="4"/>
      <c r="E114" s="4"/>
      <c r="F114" s="4"/>
    </row>
    <row r="115" spans="2:6" ht="12.75">
      <c r="B115" s="4"/>
      <c r="C115" s="4"/>
      <c r="D115" s="4"/>
      <c r="E115" s="4"/>
      <c r="F115" s="4"/>
    </row>
    <row r="116" spans="2:6" ht="12.75">
      <c r="B116" s="4"/>
      <c r="C116" s="4"/>
      <c r="D116" s="4"/>
      <c r="E116" s="4"/>
      <c r="F116" s="4"/>
    </row>
    <row r="117" spans="2:6" ht="12.75">
      <c r="B117" s="4"/>
      <c r="C117" s="4"/>
      <c r="D117" s="4"/>
      <c r="E117" s="4"/>
      <c r="F117" s="4"/>
    </row>
    <row r="118" spans="2:6" ht="12.75">
      <c r="B118" s="4"/>
      <c r="C118" s="4"/>
      <c r="D118" s="4"/>
      <c r="E118" s="4"/>
      <c r="F118" s="4"/>
    </row>
    <row r="119" spans="2:6" ht="12.75">
      <c r="B119" s="4"/>
      <c r="C119" s="4"/>
      <c r="D119" s="4"/>
      <c r="E119" s="4"/>
      <c r="F119" s="4"/>
    </row>
    <row r="120" spans="2:6" ht="12.75">
      <c r="B120" s="4"/>
      <c r="C120" s="4"/>
      <c r="D120" s="4"/>
      <c r="E120" s="4"/>
      <c r="F120" s="4"/>
    </row>
    <row r="121" spans="2:6" ht="12.75">
      <c r="B121" s="4"/>
      <c r="C121" s="4"/>
      <c r="D121" s="4"/>
      <c r="E121" s="4"/>
      <c r="F121" s="4"/>
    </row>
    <row r="122" spans="2:6" ht="12.75">
      <c r="B122" s="4"/>
      <c r="C122" s="4"/>
      <c r="D122" s="4"/>
      <c r="E122" s="4"/>
      <c r="F122" s="4"/>
    </row>
    <row r="123" spans="2:6" ht="12.75">
      <c r="B123" s="4"/>
      <c r="C123" s="4"/>
      <c r="D123" s="4"/>
      <c r="E123" s="4"/>
      <c r="F123" s="4"/>
    </row>
    <row r="124" spans="2:6" ht="12.75">
      <c r="B124" s="4"/>
      <c r="C124" s="4"/>
      <c r="D124" s="4"/>
      <c r="E124" s="4"/>
      <c r="F124" s="4"/>
    </row>
    <row r="125" spans="2:6" ht="12.75">
      <c r="B125" s="4"/>
      <c r="C125" s="4"/>
      <c r="D125" s="4"/>
      <c r="E125" s="4"/>
      <c r="F125" s="4"/>
    </row>
    <row r="126" spans="2:6" ht="12.75">
      <c r="B126" s="4"/>
      <c r="C126" s="4"/>
      <c r="D126" s="4"/>
      <c r="E126" s="4"/>
      <c r="F126" s="4"/>
    </row>
    <row r="127" spans="2:6" ht="12.75">
      <c r="B127" s="4"/>
      <c r="C127" s="4"/>
      <c r="D127" s="4"/>
      <c r="E127" s="4"/>
      <c r="F127" s="4"/>
    </row>
    <row r="128" spans="2:6" ht="12.75">
      <c r="B128" s="4"/>
      <c r="C128" s="4"/>
      <c r="D128" s="4"/>
      <c r="E128" s="4"/>
      <c r="F128" s="4"/>
    </row>
    <row r="129" spans="2:6" ht="12.75">
      <c r="B129" s="4"/>
      <c r="C129" s="4"/>
      <c r="D129" s="4"/>
      <c r="E129" s="4"/>
      <c r="F129" s="4"/>
    </row>
    <row r="130" spans="2:6" ht="12.75">
      <c r="B130" s="4"/>
      <c r="C130" s="4"/>
      <c r="D130" s="4"/>
      <c r="E130" s="4"/>
      <c r="F130" s="4"/>
    </row>
    <row r="131" spans="2:6" ht="12.75">
      <c r="B131" s="4"/>
      <c r="C131" s="4"/>
      <c r="D131" s="4"/>
      <c r="E131" s="4"/>
      <c r="F131" s="4"/>
    </row>
    <row r="132" spans="2:6" ht="12.75">
      <c r="B132" s="4"/>
      <c r="C132" s="4"/>
      <c r="D132" s="4"/>
      <c r="E132" s="4"/>
      <c r="F132" s="4"/>
    </row>
    <row r="133" spans="2:6" ht="12.75">
      <c r="B133" s="4"/>
      <c r="C133" s="4"/>
      <c r="D133" s="4"/>
      <c r="E133" s="4"/>
      <c r="F133" s="4"/>
    </row>
    <row r="134" spans="2:6" ht="12.75">
      <c r="B134" s="4"/>
      <c r="C134" s="4"/>
      <c r="D134" s="4"/>
      <c r="E134" s="4"/>
      <c r="F134" s="4"/>
    </row>
    <row r="135" spans="2:6" ht="12.75">
      <c r="B135" s="4"/>
      <c r="C135" s="4"/>
      <c r="D135" s="4"/>
      <c r="E135" s="4"/>
      <c r="F135" s="4"/>
    </row>
    <row r="136" spans="2:6" ht="12.75">
      <c r="B136" s="4"/>
      <c r="C136" s="4"/>
      <c r="D136" s="4"/>
      <c r="E136" s="4"/>
      <c r="F136" s="4"/>
    </row>
    <row r="137" spans="2:6" ht="12.75">
      <c r="B137" s="4"/>
      <c r="C137" s="4"/>
      <c r="D137" s="4"/>
      <c r="E137" s="4"/>
      <c r="F137" s="4"/>
    </row>
    <row r="138" spans="2:6" ht="12.75">
      <c r="B138" s="4"/>
      <c r="C138" s="4"/>
      <c r="D138" s="4"/>
      <c r="E138" s="4"/>
      <c r="F138" s="4"/>
    </row>
    <row r="139" spans="2:6" ht="12.75">
      <c r="B139" s="4"/>
      <c r="C139" s="4"/>
      <c r="D139" s="4"/>
      <c r="E139" s="4"/>
      <c r="F139" s="4"/>
    </row>
    <row r="140" spans="2:6" ht="12.75">
      <c r="B140" s="4"/>
      <c r="C140" s="4"/>
      <c r="D140" s="4"/>
      <c r="E140" s="4"/>
      <c r="F140" s="4"/>
    </row>
    <row r="141" spans="2:6" ht="12.75">
      <c r="B141" s="4"/>
      <c r="C141" s="4"/>
      <c r="D141" s="4"/>
      <c r="E141" s="4"/>
      <c r="F141" s="4"/>
    </row>
    <row r="142" spans="2:6" ht="12.75">
      <c r="B142" s="4"/>
      <c r="C142" s="4"/>
      <c r="D142" s="4"/>
      <c r="E142" s="4"/>
      <c r="F142" s="4"/>
    </row>
    <row r="143" spans="2:6" ht="12.75">
      <c r="B143" s="4"/>
      <c r="C143" s="4"/>
      <c r="D143" s="4"/>
      <c r="E143" s="4"/>
      <c r="F143" s="4"/>
    </row>
    <row r="144" spans="2:6" ht="12.75">
      <c r="B144" s="4"/>
      <c r="C144" s="4"/>
      <c r="D144" s="4"/>
      <c r="E144" s="4"/>
      <c r="F144" s="4"/>
    </row>
    <row r="145" spans="2:6" ht="12.75">
      <c r="B145" s="4"/>
      <c r="C145" s="4"/>
      <c r="D145" s="4"/>
      <c r="E145" s="4"/>
      <c r="F145" s="4"/>
    </row>
    <row r="146" spans="2:6" ht="12.75">
      <c r="B146" s="4"/>
      <c r="C146" s="4"/>
      <c r="D146" s="4"/>
      <c r="E146" s="4"/>
      <c r="F146" s="4"/>
    </row>
    <row r="147" spans="2:6" ht="12.75">
      <c r="B147" s="4"/>
      <c r="C147" s="4"/>
      <c r="D147" s="4"/>
      <c r="E147" s="4"/>
      <c r="F147" s="4"/>
    </row>
    <row r="148" spans="2:6" ht="12.75">
      <c r="B148" s="4"/>
      <c r="C148" s="4"/>
      <c r="D148" s="4"/>
      <c r="E148" s="4"/>
      <c r="F148" s="4"/>
    </row>
    <row r="149" spans="2:6" ht="12.75">
      <c r="B149" s="4"/>
      <c r="C149" s="4"/>
      <c r="D149" s="4"/>
      <c r="E149" s="4"/>
      <c r="F149" s="4"/>
    </row>
    <row r="150" spans="2:6" ht="12.75">
      <c r="B150" s="4"/>
      <c r="C150" s="4"/>
      <c r="D150" s="4"/>
      <c r="E150" s="4"/>
      <c r="F150" s="4"/>
    </row>
    <row r="151" spans="2:6" ht="12.75">
      <c r="B151" s="4"/>
      <c r="C151" s="4"/>
      <c r="D151" s="4"/>
      <c r="E151" s="4"/>
      <c r="F151" s="4"/>
    </row>
    <row r="152" spans="2:6" ht="12.75">
      <c r="B152" s="4"/>
      <c r="C152" s="4"/>
      <c r="D152" s="4"/>
      <c r="E152" s="4"/>
      <c r="F152" s="4"/>
    </row>
    <row r="153" spans="2:6" ht="12.75">
      <c r="B153" s="4"/>
      <c r="C153" s="4"/>
      <c r="D153" s="4"/>
      <c r="E153" s="4"/>
      <c r="F153" s="4"/>
    </row>
    <row r="154" spans="2:6" ht="12.75">
      <c r="B154" s="4"/>
      <c r="C154" s="4"/>
      <c r="D154" s="4"/>
      <c r="E154" s="4"/>
      <c r="F154" s="4"/>
    </row>
    <row r="155" spans="2:6" ht="12.75">
      <c r="B155" s="4"/>
      <c r="C155" s="4"/>
      <c r="D155" s="4"/>
      <c r="E155" s="4"/>
      <c r="F155" s="4"/>
    </row>
    <row r="156" spans="2:6" ht="12.75">
      <c r="B156" s="4"/>
      <c r="C156" s="4"/>
      <c r="D156" s="4"/>
      <c r="E156" s="4"/>
      <c r="F156" s="4"/>
    </row>
    <row r="157" spans="2:6" ht="12.75">
      <c r="B157" s="4"/>
      <c r="C157" s="4"/>
      <c r="D157" s="4"/>
      <c r="E157" s="4"/>
      <c r="F157" s="4"/>
    </row>
    <row r="158" spans="2:6" ht="12.75">
      <c r="B158" s="4"/>
      <c r="C158" s="4"/>
      <c r="D158" s="4"/>
      <c r="E158" s="4"/>
      <c r="F158" s="4"/>
    </row>
    <row r="159" spans="2:6" ht="12.75">
      <c r="B159" s="4"/>
      <c r="C159" s="4"/>
      <c r="D159" s="4"/>
      <c r="E159" s="4"/>
      <c r="F159" s="4"/>
    </row>
    <row r="160" spans="2:6" ht="12.75">
      <c r="B160" s="4"/>
      <c r="C160" s="4"/>
      <c r="D160" s="4"/>
      <c r="E160" s="4"/>
      <c r="F160" s="4"/>
    </row>
    <row r="161" spans="2:6" ht="12.75">
      <c r="B161" s="4"/>
      <c r="C161" s="4"/>
      <c r="D161" s="4"/>
      <c r="E161" s="4"/>
      <c r="F161" s="4"/>
    </row>
    <row r="162" spans="2:6" ht="12.75">
      <c r="B162" s="4"/>
      <c r="C162" s="4"/>
      <c r="D162" s="4"/>
      <c r="E162" s="4"/>
      <c r="F162" s="4"/>
    </row>
    <row r="163" spans="2:6" ht="12.75">
      <c r="B163" s="4"/>
      <c r="C163" s="4"/>
      <c r="D163" s="4"/>
      <c r="E163" s="4"/>
      <c r="F163" s="4"/>
    </row>
    <row r="164" spans="2:6" ht="12.75">
      <c r="B164" s="4"/>
      <c r="C164" s="4"/>
      <c r="D164" s="4"/>
      <c r="E164" s="4"/>
      <c r="F164" s="4"/>
    </row>
    <row r="165" spans="2:6" ht="12.75">
      <c r="B165" s="4"/>
      <c r="C165" s="4"/>
      <c r="D165" s="4"/>
      <c r="E165" s="4"/>
      <c r="F165" s="4"/>
    </row>
    <row r="166" spans="2:6" ht="12.75">
      <c r="B166" s="4"/>
      <c r="C166" s="4"/>
      <c r="D166" s="4"/>
      <c r="E166" s="4"/>
      <c r="F166" s="4"/>
    </row>
    <row r="167" spans="2:6" ht="12.75">
      <c r="B167" s="4"/>
      <c r="C167" s="4"/>
      <c r="D167" s="4"/>
      <c r="E167" s="4"/>
      <c r="F167" s="4"/>
    </row>
    <row r="168" spans="2:6" ht="12.75">
      <c r="B168" s="4"/>
      <c r="C168" s="4"/>
      <c r="D168" s="4"/>
      <c r="E168" s="4"/>
      <c r="F168" s="4"/>
    </row>
    <row r="169" spans="2:6" ht="12.75">
      <c r="B169" s="4"/>
      <c r="C169" s="4"/>
      <c r="D169" s="4"/>
      <c r="E169" s="4"/>
      <c r="F169" s="4"/>
    </row>
    <row r="170" spans="2:6" ht="12.75">
      <c r="B170" s="4"/>
      <c r="C170" s="4"/>
      <c r="D170" s="4"/>
      <c r="E170" s="4"/>
      <c r="F170" s="4"/>
    </row>
    <row r="171" spans="2:6" ht="12.75">
      <c r="B171" s="4"/>
      <c r="C171" s="4"/>
      <c r="D171" s="4"/>
      <c r="E171" s="4"/>
      <c r="F171" s="4"/>
    </row>
    <row r="172" spans="2:6" ht="12.75">
      <c r="B172" s="4"/>
      <c r="C172" s="4"/>
      <c r="D172" s="4"/>
      <c r="E172" s="4"/>
      <c r="F172" s="4"/>
    </row>
    <row r="173" spans="2:6" ht="12.75">
      <c r="B173" s="4"/>
      <c r="C173" s="4"/>
      <c r="D173" s="4"/>
      <c r="E173" s="4"/>
      <c r="F173" s="4"/>
    </row>
    <row r="174" spans="2:6" ht="12.75">
      <c r="B174" s="4"/>
      <c r="C174" s="4"/>
      <c r="D174" s="4"/>
      <c r="E174" s="4"/>
      <c r="F174" s="4"/>
    </row>
    <row r="175" spans="2:6" ht="12.75">
      <c r="B175" s="4"/>
      <c r="C175" s="4"/>
      <c r="D175" s="4"/>
      <c r="E175" s="4"/>
      <c r="F175" s="4"/>
    </row>
    <row r="176" spans="2:6" ht="12.75">
      <c r="B176" s="4"/>
      <c r="C176" s="4"/>
      <c r="D176" s="4"/>
      <c r="E176" s="4"/>
      <c r="F176" s="4"/>
    </row>
    <row r="177" spans="2:6" ht="12.75">
      <c r="B177" s="4"/>
      <c r="C177" s="4"/>
      <c r="D177" s="4"/>
      <c r="E177" s="4"/>
      <c r="F177" s="4"/>
    </row>
    <row r="178" spans="2:6" ht="12.75">
      <c r="B178" s="4"/>
      <c r="C178" s="4"/>
      <c r="D178" s="4"/>
      <c r="E178" s="4"/>
      <c r="F178" s="4"/>
    </row>
    <row r="179" spans="2:6" ht="12.75">
      <c r="B179" s="4"/>
      <c r="C179" s="4"/>
      <c r="D179" s="4"/>
      <c r="E179" s="4"/>
      <c r="F179" s="4"/>
    </row>
    <row r="180" spans="2:6" ht="12.75">
      <c r="B180" s="4"/>
      <c r="C180" s="4"/>
      <c r="D180" s="4"/>
      <c r="E180" s="4"/>
      <c r="F180" s="4"/>
    </row>
    <row r="181" spans="2:6" ht="12.75">
      <c r="B181" s="4"/>
      <c r="C181" s="4"/>
      <c r="D181" s="4"/>
      <c r="E181" s="4"/>
      <c r="F181" s="4"/>
    </row>
    <row r="182" spans="2:6" ht="12.75">
      <c r="B182" s="4"/>
      <c r="C182" s="4"/>
      <c r="D182" s="4"/>
      <c r="E182" s="4"/>
      <c r="F182" s="4"/>
    </row>
    <row r="183" spans="2:6" ht="12.75">
      <c r="B183" s="4"/>
      <c r="C183" s="4"/>
      <c r="D183" s="4"/>
      <c r="E183" s="4"/>
      <c r="F183" s="4"/>
    </row>
    <row r="184" spans="2:6" ht="12.75">
      <c r="B184" s="4"/>
      <c r="C184" s="4"/>
      <c r="D184" s="4"/>
      <c r="E184" s="4"/>
      <c r="F184" s="4"/>
    </row>
    <row r="185" spans="2:6" ht="12.75">
      <c r="B185" s="4"/>
      <c r="C185" s="4"/>
      <c r="D185" s="4"/>
      <c r="E185" s="4"/>
      <c r="F185" s="4"/>
    </row>
    <row r="186" spans="2:6" ht="12.75">
      <c r="B186" s="4"/>
      <c r="C186" s="4"/>
      <c r="D186" s="4"/>
      <c r="E186" s="4"/>
      <c r="F186" s="4"/>
    </row>
    <row r="187" spans="2:6" ht="12.75">
      <c r="B187" s="4"/>
      <c r="C187" s="4"/>
      <c r="D187" s="4"/>
      <c r="E187" s="4"/>
      <c r="F187" s="4"/>
    </row>
    <row r="188" spans="2:6" ht="12.75">
      <c r="B188" s="4"/>
      <c r="C188" s="4"/>
      <c r="D188" s="4"/>
      <c r="E188" s="4"/>
      <c r="F188" s="4"/>
    </row>
    <row r="189" spans="2:6" ht="12.75">
      <c r="B189" s="4"/>
      <c r="C189" s="4"/>
      <c r="D189" s="4"/>
      <c r="E189" s="4"/>
      <c r="F189" s="4"/>
    </row>
    <row r="190" spans="2:6" ht="12.75">
      <c r="B190" s="4"/>
      <c r="C190" s="4"/>
      <c r="D190" s="4"/>
      <c r="E190" s="4"/>
      <c r="F190" s="4"/>
    </row>
    <row r="191" spans="2:6" ht="12.75">
      <c r="B191" s="4"/>
      <c r="C191" s="4"/>
      <c r="D191" s="4"/>
      <c r="E191" s="4"/>
      <c r="F191" s="4"/>
    </row>
    <row r="192" spans="2:6" ht="12.75">
      <c r="B192" s="4"/>
      <c r="C192" s="4"/>
      <c r="D192" s="4"/>
      <c r="E192" s="4"/>
      <c r="F192" s="4"/>
    </row>
    <row r="193" spans="2:6" ht="12.75">
      <c r="B193" s="4"/>
      <c r="C193" s="4"/>
      <c r="D193" s="4"/>
      <c r="E193" s="4"/>
      <c r="F193" s="4"/>
    </row>
    <row r="194" spans="2:6" ht="12.75">
      <c r="B194" s="4"/>
      <c r="C194" s="4"/>
      <c r="D194" s="4"/>
      <c r="E194" s="4"/>
      <c r="F194" s="4"/>
    </row>
    <row r="195" spans="2:6" ht="12.75">
      <c r="B195" s="4"/>
      <c r="C195" s="4"/>
      <c r="D195" s="4"/>
      <c r="E195" s="4"/>
      <c r="F195" s="4"/>
    </row>
    <row r="196" spans="2:6" ht="12.75">
      <c r="B196" s="4"/>
      <c r="C196" s="4"/>
      <c r="D196" s="4"/>
      <c r="E196" s="4"/>
      <c r="F196" s="4"/>
    </row>
    <row r="197" spans="2:6" ht="12.75">
      <c r="B197" s="4"/>
      <c r="C197" s="4"/>
      <c r="D197" s="4"/>
      <c r="E197" s="4"/>
      <c r="F197" s="4"/>
    </row>
    <row r="198" spans="2:6" ht="12.75">
      <c r="B198" s="4"/>
      <c r="C198" s="4"/>
      <c r="D198" s="4"/>
      <c r="E198" s="4"/>
      <c r="F198" s="4"/>
    </row>
    <row r="199" spans="2:6" ht="12.75">
      <c r="B199" s="4"/>
      <c r="C199" s="4"/>
      <c r="D199" s="4"/>
      <c r="E199" s="4"/>
      <c r="F199" s="4"/>
    </row>
    <row r="200" spans="2:6" ht="12.75">
      <c r="B200" s="4"/>
      <c r="C200" s="4"/>
      <c r="D200" s="4"/>
      <c r="E200" s="4"/>
      <c r="F200" s="4"/>
    </row>
    <row r="201" spans="2:6" ht="12.75">
      <c r="B201" s="4"/>
      <c r="C201" s="4"/>
      <c r="D201" s="4"/>
      <c r="E201" s="4"/>
      <c r="F201" s="4"/>
    </row>
    <row r="202" spans="2:6" ht="12.75">
      <c r="B202" s="4"/>
      <c r="C202" s="4"/>
      <c r="D202" s="4"/>
      <c r="E202" s="4"/>
      <c r="F202" s="4"/>
    </row>
    <row r="203" spans="2:6" ht="12.75">
      <c r="B203" s="4"/>
      <c r="C203" s="4"/>
      <c r="D203" s="4"/>
      <c r="E203" s="4"/>
      <c r="F203" s="4"/>
    </row>
    <row r="204" spans="2:6" ht="12.75">
      <c r="B204" s="4"/>
      <c r="C204" s="4"/>
      <c r="D204" s="4"/>
      <c r="E204" s="4"/>
      <c r="F204" s="4"/>
    </row>
    <row r="205" spans="2:6" ht="12.75">
      <c r="B205" s="4"/>
      <c r="C205" s="4"/>
      <c r="D205" s="4"/>
      <c r="E205" s="4"/>
      <c r="F205" s="4"/>
    </row>
    <row r="206" spans="2:6" ht="12.75">
      <c r="B206" s="4"/>
      <c r="C206" s="4"/>
      <c r="D206" s="4"/>
      <c r="E206" s="4"/>
      <c r="F206" s="4"/>
    </row>
    <row r="207" spans="2:6" ht="12.75">
      <c r="B207" s="4"/>
      <c r="C207" s="4"/>
      <c r="D207" s="4"/>
      <c r="E207" s="4"/>
      <c r="F207" s="4"/>
    </row>
    <row r="208" spans="2:6" ht="12.75">
      <c r="B208" s="4"/>
      <c r="C208" s="4"/>
      <c r="D208" s="4"/>
      <c r="E208" s="4"/>
      <c r="F208" s="4"/>
    </row>
    <row r="209" spans="2:6" ht="12.75">
      <c r="B209" s="4"/>
      <c r="C209" s="4"/>
      <c r="D209" s="4"/>
      <c r="E209" s="4"/>
      <c r="F209" s="4"/>
    </row>
    <row r="210" spans="2:6" ht="12.75">
      <c r="B210" s="4"/>
      <c r="C210" s="4"/>
      <c r="D210" s="4"/>
      <c r="E210" s="4"/>
      <c r="F210" s="4"/>
    </row>
    <row r="211" spans="2:6" ht="12.75">
      <c r="B211" s="4"/>
      <c r="C211" s="4"/>
      <c r="D211" s="4"/>
      <c r="E211" s="4"/>
      <c r="F211" s="4"/>
    </row>
    <row r="212" spans="2:6" ht="12.75">
      <c r="B212" s="4"/>
      <c r="C212" s="4"/>
      <c r="D212" s="4"/>
      <c r="E212" s="4"/>
      <c r="F212" s="4"/>
    </row>
    <row r="213" spans="2:6" ht="12.75">
      <c r="B213" s="4"/>
      <c r="C213" s="4"/>
      <c r="D213" s="4"/>
      <c r="E213" s="4"/>
      <c r="F213" s="4"/>
    </row>
    <row r="214" spans="2:6" ht="12.75">
      <c r="B214" s="4"/>
      <c r="C214" s="4"/>
      <c r="D214" s="4"/>
      <c r="E214" s="4"/>
      <c r="F214" s="4"/>
    </row>
    <row r="215" spans="2:6" ht="12.75">
      <c r="B215" s="4"/>
      <c r="C215" s="4"/>
      <c r="D215" s="4"/>
      <c r="E215" s="4"/>
      <c r="F215" s="4"/>
    </row>
    <row r="216" spans="2:6" ht="12.75">
      <c r="B216" s="4"/>
      <c r="C216" s="4"/>
      <c r="D216" s="4"/>
      <c r="E216" s="4"/>
      <c r="F216" s="4"/>
    </row>
    <row r="217" spans="2:6" ht="12.75">
      <c r="B217" s="4"/>
      <c r="C217" s="4"/>
      <c r="D217" s="4"/>
      <c r="E217" s="4"/>
      <c r="F217" s="4"/>
    </row>
    <row r="218" spans="2:6" ht="12.75">
      <c r="B218" s="4"/>
      <c r="C218" s="4"/>
      <c r="D218" s="4"/>
      <c r="E218" s="4"/>
      <c r="F218" s="4"/>
    </row>
    <row r="219" spans="2:6" ht="12.75">
      <c r="B219" s="4"/>
      <c r="C219" s="4"/>
      <c r="D219" s="4"/>
      <c r="E219" s="4"/>
      <c r="F219" s="4"/>
    </row>
    <row r="220" spans="2:6" ht="12.75">
      <c r="B220" s="4"/>
      <c r="C220" s="4"/>
      <c r="D220" s="4"/>
      <c r="E220" s="4"/>
      <c r="F220" s="4"/>
    </row>
    <row r="221" spans="2:6" ht="12.75">
      <c r="B221" s="4"/>
      <c r="C221" s="4"/>
      <c r="D221" s="4"/>
      <c r="E221" s="4"/>
      <c r="F221" s="4"/>
    </row>
    <row r="222" spans="2:6" ht="12.75">
      <c r="B222" s="4"/>
      <c r="C222" s="4"/>
      <c r="D222" s="4"/>
      <c r="E222" s="4"/>
      <c r="F222" s="4"/>
    </row>
    <row r="223" spans="2:6" ht="12.75">
      <c r="B223" s="4"/>
      <c r="C223" s="4"/>
      <c r="D223" s="4"/>
      <c r="E223" s="4"/>
      <c r="F223" s="4"/>
    </row>
    <row r="224" spans="2:6" ht="12.75">
      <c r="B224" s="4"/>
      <c r="C224" s="4"/>
      <c r="D224" s="4"/>
      <c r="E224" s="4"/>
      <c r="F224" s="4"/>
    </row>
    <row r="225" spans="2:6" ht="12.75">
      <c r="B225" s="4"/>
      <c r="C225" s="4"/>
      <c r="D225" s="4"/>
      <c r="E225" s="4"/>
      <c r="F225" s="4"/>
    </row>
    <row r="226" spans="2:6" ht="12.75">
      <c r="B226" s="4"/>
      <c r="C226" s="4"/>
      <c r="D226" s="4"/>
      <c r="E226" s="4"/>
      <c r="F226" s="4"/>
    </row>
    <row r="227" spans="2:6" ht="12.75">
      <c r="B227" s="4"/>
      <c r="C227" s="4"/>
      <c r="D227" s="4"/>
      <c r="E227" s="4"/>
      <c r="F227" s="4"/>
    </row>
    <row r="228" spans="2:6" ht="12.75">
      <c r="B228" s="4"/>
      <c r="C228" s="4"/>
      <c r="D228" s="4"/>
      <c r="E228" s="4"/>
      <c r="F228" s="4"/>
    </row>
    <row r="229" spans="2:6" ht="12.75">
      <c r="B229" s="4"/>
      <c r="C229" s="4"/>
      <c r="D229" s="4"/>
      <c r="E229" s="4"/>
      <c r="F229" s="4"/>
    </row>
    <row r="230" spans="2:6" ht="12.75">
      <c r="B230" s="4"/>
      <c r="C230" s="4"/>
      <c r="D230" s="4"/>
      <c r="E230" s="4"/>
      <c r="F230" s="4"/>
    </row>
    <row r="231" spans="2:6" ht="12.75">
      <c r="B231" s="4"/>
      <c r="C231" s="4"/>
      <c r="D231" s="4"/>
      <c r="E231" s="4"/>
      <c r="F231" s="4"/>
    </row>
    <row r="232" spans="2:6" ht="12.75">
      <c r="B232" s="4"/>
      <c r="C232" s="4"/>
      <c r="D232" s="4"/>
      <c r="E232" s="4"/>
      <c r="F232" s="4"/>
    </row>
    <row r="233" spans="2:6" ht="12.75">
      <c r="B233" s="4"/>
      <c r="C233" s="4"/>
      <c r="D233" s="4"/>
      <c r="E233" s="4"/>
      <c r="F233" s="4"/>
    </row>
    <row r="234" spans="2:6" ht="12.75">
      <c r="B234" s="4"/>
      <c r="C234" s="4"/>
      <c r="D234" s="4"/>
      <c r="E234" s="4"/>
      <c r="F234" s="4"/>
    </row>
    <row r="235" spans="2:6" ht="12.75">
      <c r="B235" s="4"/>
      <c r="C235" s="4"/>
      <c r="D235" s="4"/>
      <c r="E235" s="4"/>
      <c r="F235" s="4"/>
    </row>
    <row r="236" spans="2:6" ht="12.75">
      <c r="B236" s="4"/>
      <c r="C236" s="4"/>
      <c r="D236" s="4"/>
      <c r="E236" s="4"/>
      <c r="F236" s="4"/>
    </row>
    <row r="237" spans="2:6" ht="12.75">
      <c r="B237" s="4"/>
      <c r="C237" s="4"/>
      <c r="D237" s="4"/>
      <c r="E237" s="4"/>
      <c r="F237" s="4"/>
    </row>
    <row r="238" spans="2:6" ht="12.75">
      <c r="B238" s="4"/>
      <c r="C238" s="4"/>
      <c r="D238" s="4"/>
      <c r="E238" s="4"/>
      <c r="F238" s="4"/>
    </row>
    <row r="239" spans="2:6" ht="12.75">
      <c r="B239" s="4"/>
      <c r="C239" s="4"/>
      <c r="D239" s="4"/>
      <c r="E239" s="4"/>
      <c r="F239" s="4"/>
    </row>
    <row r="240" spans="2:6" ht="12.75">
      <c r="B240" s="4"/>
      <c r="C240" s="4"/>
      <c r="D240" s="4"/>
      <c r="E240" s="4"/>
      <c r="F240" s="4"/>
    </row>
    <row r="241" spans="2:6" ht="12.75">
      <c r="B241" s="4"/>
      <c r="C241" s="4"/>
      <c r="D241" s="4"/>
      <c r="E241" s="4"/>
      <c r="F241" s="4"/>
    </row>
    <row r="242" spans="2:6" ht="12.75">
      <c r="B242" s="4"/>
      <c r="C242" s="4"/>
      <c r="D242" s="4"/>
      <c r="E242" s="4"/>
      <c r="F242" s="4"/>
    </row>
    <row r="243" spans="2:6" ht="12.75">
      <c r="B243" s="4"/>
      <c r="C243" s="4"/>
      <c r="D243" s="4"/>
      <c r="E243" s="4"/>
      <c r="F243" s="4"/>
    </row>
    <row r="244" spans="2:6" ht="12.75">
      <c r="B244" s="4"/>
      <c r="C244" s="4"/>
      <c r="D244" s="4"/>
      <c r="E244" s="4"/>
      <c r="F244" s="4"/>
    </row>
    <row r="245" spans="2:6" ht="12.75">
      <c r="B245" s="4"/>
      <c r="C245" s="4"/>
      <c r="D245" s="4"/>
      <c r="E245" s="4"/>
      <c r="F245" s="4"/>
    </row>
    <row r="246" spans="2:6" ht="12.75">
      <c r="B246" s="4"/>
      <c r="C246" s="4"/>
      <c r="D246" s="4"/>
      <c r="E246" s="4"/>
      <c r="F246" s="4"/>
    </row>
    <row r="247" spans="2:6" ht="12.75">
      <c r="B247" s="4"/>
      <c r="C247" s="4"/>
      <c r="D247" s="4"/>
      <c r="E247" s="4"/>
      <c r="F247" s="4"/>
    </row>
    <row r="248" spans="2:6" ht="12.75">
      <c r="B248" s="4"/>
      <c r="C248" s="4"/>
      <c r="D248" s="4"/>
      <c r="E248" s="4"/>
      <c r="F248" s="4"/>
    </row>
    <row r="249" spans="2:6" ht="12.75">
      <c r="B249" s="4"/>
      <c r="C249" s="4"/>
      <c r="D249" s="4"/>
      <c r="E249" s="4"/>
      <c r="F249" s="4"/>
    </row>
    <row r="250" spans="2:6" ht="12.75">
      <c r="B250" s="4"/>
      <c r="C250" s="4"/>
      <c r="D250" s="4"/>
      <c r="E250" s="4"/>
      <c r="F250" s="4"/>
    </row>
    <row r="251" spans="2:6" ht="12.75">
      <c r="B251" s="4"/>
      <c r="C251" s="4"/>
      <c r="D251" s="4"/>
      <c r="E251" s="4"/>
      <c r="F251" s="4"/>
    </row>
    <row r="252" spans="2:6" ht="12.75">
      <c r="B252" s="4"/>
      <c r="C252" s="4"/>
      <c r="D252" s="4"/>
      <c r="E252" s="4"/>
      <c r="F252" s="4"/>
    </row>
    <row r="253" spans="2:6" ht="12.75">
      <c r="B253" s="4"/>
      <c r="C253" s="4"/>
      <c r="D253" s="4"/>
      <c r="E253" s="4"/>
      <c r="F253" s="4"/>
    </row>
    <row r="254" spans="2:6" ht="12.75">
      <c r="B254" s="4"/>
      <c r="C254" s="4"/>
      <c r="D254" s="4"/>
      <c r="E254" s="4"/>
      <c r="F254" s="4"/>
    </row>
    <row r="255" spans="2:6" ht="12.75">
      <c r="B255" s="4"/>
      <c r="C255" s="4"/>
      <c r="D255" s="4"/>
      <c r="E255" s="4"/>
      <c r="F255" s="4"/>
    </row>
    <row r="256" spans="2:6" ht="12.75">
      <c r="B256" s="4"/>
      <c r="C256" s="4"/>
      <c r="D256" s="4"/>
      <c r="E256" s="4"/>
      <c r="F256" s="4"/>
    </row>
    <row r="257" spans="2:6" ht="12.75">
      <c r="B257" s="4"/>
      <c r="C257" s="4"/>
      <c r="D257" s="4"/>
      <c r="E257" s="4"/>
      <c r="F257" s="4"/>
    </row>
    <row r="258" spans="2:6" ht="12.75">
      <c r="B258" s="4"/>
      <c r="C258" s="4"/>
      <c r="D258" s="4"/>
      <c r="E258" s="4"/>
      <c r="F258" s="4"/>
    </row>
    <row r="259" spans="2:6" ht="12.75">
      <c r="B259" s="4"/>
      <c r="C259" s="4"/>
      <c r="D259" s="4"/>
      <c r="E259" s="4"/>
      <c r="F259" s="4"/>
    </row>
    <row r="260" spans="2:6" ht="12.75">
      <c r="B260" s="4"/>
      <c r="C260" s="4"/>
      <c r="D260" s="4"/>
      <c r="E260" s="4"/>
      <c r="F260" s="4"/>
    </row>
    <row r="261" spans="2:6" ht="12.75">
      <c r="B261" s="4"/>
      <c r="C261" s="4"/>
      <c r="D261" s="4"/>
      <c r="E261" s="4"/>
      <c r="F261" s="4"/>
    </row>
    <row r="262" spans="2:6" ht="12.75">
      <c r="B262" s="4"/>
      <c r="C262" s="4"/>
      <c r="D262" s="4"/>
      <c r="E262" s="4"/>
      <c r="F262" s="4"/>
    </row>
    <row r="263" spans="2:6" ht="12.75">
      <c r="B263" s="4"/>
      <c r="C263" s="4"/>
      <c r="D263" s="4"/>
      <c r="E263" s="4"/>
      <c r="F263" s="4"/>
    </row>
    <row r="264" spans="2:6" ht="12.75">
      <c r="B264" s="4"/>
      <c r="C264" s="4"/>
      <c r="D264" s="4"/>
      <c r="E264" s="4"/>
      <c r="F264" s="4"/>
    </row>
    <row r="265" spans="2:6" ht="12.75">
      <c r="B265" s="4"/>
      <c r="C265" s="4"/>
      <c r="D265" s="4"/>
      <c r="E265" s="4"/>
      <c r="F265" s="4"/>
    </row>
    <row r="266" spans="2:6" ht="12.75">
      <c r="B266" s="4"/>
      <c r="C266" s="4"/>
      <c r="D266" s="4"/>
      <c r="E266" s="4"/>
      <c r="F266" s="4"/>
    </row>
    <row r="267" spans="2:6" ht="12.75">
      <c r="B267" s="4"/>
      <c r="C267" s="4"/>
      <c r="D267" s="4"/>
      <c r="E267" s="4"/>
      <c r="F267" s="4"/>
    </row>
    <row r="268" spans="2:6" ht="12.75">
      <c r="B268" s="4"/>
      <c r="C268" s="4"/>
      <c r="D268" s="4"/>
      <c r="E268" s="4"/>
      <c r="F268" s="4"/>
    </row>
    <row r="269" spans="2:6" ht="12.75">
      <c r="B269" s="4"/>
      <c r="C269" s="4"/>
      <c r="D269" s="4"/>
      <c r="E269" s="4"/>
      <c r="F269" s="4"/>
    </row>
    <row r="270" spans="2:6" ht="12.75">
      <c r="B270" s="4"/>
      <c r="C270" s="4"/>
      <c r="D270" s="4"/>
      <c r="E270" s="4"/>
      <c r="F270" s="4"/>
    </row>
    <row r="271" spans="2:6" ht="12.75">
      <c r="B271" s="4"/>
      <c r="C271" s="4"/>
      <c r="D271" s="4"/>
      <c r="E271" s="4"/>
      <c r="F271" s="4"/>
    </row>
    <row r="272" spans="2:6" ht="12.75">
      <c r="B272" s="4"/>
      <c r="C272" s="4"/>
      <c r="D272" s="4"/>
      <c r="E272" s="4"/>
      <c r="F272" s="4"/>
    </row>
    <row r="273" spans="2:6" ht="12.75">
      <c r="B273" s="4"/>
      <c r="C273" s="4"/>
      <c r="D273" s="4"/>
      <c r="E273" s="4"/>
      <c r="F273" s="4"/>
    </row>
    <row r="274" spans="2:6" ht="12.75">
      <c r="B274" s="4"/>
      <c r="C274" s="4"/>
      <c r="D274" s="4"/>
      <c r="E274" s="4"/>
      <c r="F274" s="4"/>
    </row>
    <row r="275" spans="2:6" ht="12.75">
      <c r="B275" s="4"/>
      <c r="C275" s="4"/>
      <c r="D275" s="4"/>
      <c r="E275" s="4"/>
      <c r="F275" s="4"/>
    </row>
    <row r="276" spans="2:6" ht="12.75">
      <c r="B276" s="4"/>
      <c r="C276" s="4"/>
      <c r="D276" s="4"/>
      <c r="E276" s="4"/>
      <c r="F276" s="4"/>
    </row>
    <row r="277" spans="2:6" ht="12.75">
      <c r="B277" s="4"/>
      <c r="C277" s="4"/>
      <c r="D277" s="4"/>
      <c r="E277" s="4"/>
      <c r="F277" s="4"/>
    </row>
    <row r="278" spans="2:6" ht="12.75">
      <c r="B278" s="4"/>
      <c r="C278" s="4"/>
      <c r="D278" s="4"/>
      <c r="E278" s="4"/>
      <c r="F278" s="4"/>
    </row>
    <row r="279" spans="2:6" ht="12.75">
      <c r="B279" s="4"/>
      <c r="C279" s="4"/>
      <c r="D279" s="4"/>
      <c r="E279" s="4"/>
      <c r="F279" s="4"/>
    </row>
    <row r="280" spans="2:6" ht="12.75">
      <c r="B280" s="4"/>
      <c r="C280" s="4"/>
      <c r="D280" s="4"/>
      <c r="E280" s="4"/>
      <c r="F280" s="4"/>
    </row>
    <row r="281" spans="2:6" ht="12.75">
      <c r="B281" s="4"/>
      <c r="C281" s="4"/>
      <c r="D281" s="4"/>
      <c r="E281" s="4"/>
      <c r="F281" s="4"/>
    </row>
    <row r="282" spans="2:6" ht="12.75">
      <c r="B282" s="4"/>
      <c r="C282" s="4"/>
      <c r="D282" s="4"/>
      <c r="E282" s="4"/>
      <c r="F282" s="4"/>
    </row>
    <row r="283" spans="2:6" ht="12.75">
      <c r="B283" s="4"/>
      <c r="C283" s="4"/>
      <c r="D283" s="4"/>
      <c r="E283" s="4"/>
      <c r="F283" s="4"/>
    </row>
    <row r="284" spans="2:6" ht="12.75">
      <c r="B284" s="4"/>
      <c r="C284" s="4"/>
      <c r="D284" s="4"/>
      <c r="E284" s="4"/>
      <c r="F284" s="4"/>
    </row>
    <row r="285" spans="2:6" ht="12.75">
      <c r="B285" s="4"/>
      <c r="C285" s="4"/>
      <c r="D285" s="4"/>
      <c r="E285" s="4"/>
      <c r="F285" s="4"/>
    </row>
    <row r="286" spans="2:6" ht="12.75">
      <c r="B286" s="4"/>
      <c r="C286" s="4"/>
      <c r="D286" s="4"/>
      <c r="E286" s="4"/>
      <c r="F286" s="4"/>
    </row>
    <row r="287" spans="2:6" ht="12.75">
      <c r="B287" s="4"/>
      <c r="C287" s="4"/>
      <c r="D287" s="4"/>
      <c r="E287" s="4"/>
      <c r="F287" s="4"/>
    </row>
    <row r="288" spans="2:6" ht="12.75">
      <c r="B288" s="4"/>
      <c r="C288" s="4"/>
      <c r="D288" s="4"/>
      <c r="E288" s="4"/>
      <c r="F288" s="4"/>
    </row>
    <row r="289" spans="2:6" ht="12.75">
      <c r="B289" s="4"/>
      <c r="C289" s="4"/>
      <c r="D289" s="4"/>
      <c r="E289" s="4"/>
      <c r="F289" s="4"/>
    </row>
    <row r="290" spans="2:6" ht="12.75">
      <c r="B290" s="4"/>
      <c r="C290" s="4"/>
      <c r="D290" s="4"/>
      <c r="E290" s="4"/>
      <c r="F290" s="4"/>
    </row>
    <row r="291" spans="2:6" ht="12.75">
      <c r="B291" s="4"/>
      <c r="C291" s="4"/>
      <c r="D291" s="4"/>
      <c r="E291" s="4"/>
      <c r="F291" s="4"/>
    </row>
    <row r="292" spans="2:6" ht="12.75">
      <c r="B292" s="4"/>
      <c r="C292" s="4"/>
      <c r="D292" s="4"/>
      <c r="E292" s="4"/>
      <c r="F292" s="4"/>
    </row>
    <row r="293" spans="2:6" ht="12.75">
      <c r="B293" s="4"/>
      <c r="C293" s="4"/>
      <c r="D293" s="4"/>
      <c r="E293" s="4"/>
      <c r="F293" s="4"/>
    </row>
    <row r="294" spans="2:6" ht="12.75">
      <c r="B294" s="4"/>
      <c r="C294" s="4"/>
      <c r="D294" s="4"/>
      <c r="E294" s="4"/>
      <c r="F294" s="4"/>
    </row>
    <row r="295" spans="2:6" ht="12.75">
      <c r="B295" s="4"/>
      <c r="C295" s="4"/>
      <c r="D295" s="4"/>
      <c r="E295" s="4"/>
      <c r="F295" s="4"/>
    </row>
    <row r="296" spans="2:6" ht="12.75">
      <c r="B296" s="4"/>
      <c r="C296" s="4"/>
      <c r="D296" s="4"/>
      <c r="E296" s="4"/>
      <c r="F296" s="4"/>
    </row>
    <row r="297" spans="2:6" ht="12.75">
      <c r="B297" s="4"/>
      <c r="C297" s="4"/>
      <c r="D297" s="4"/>
      <c r="E297" s="4"/>
      <c r="F297" s="4"/>
    </row>
    <row r="298" spans="2:6" ht="12.75">
      <c r="B298" s="4"/>
      <c r="C298" s="4"/>
      <c r="D298" s="4"/>
      <c r="E298" s="4"/>
      <c r="F298" s="4"/>
    </row>
    <row r="299" spans="2:6" ht="12.75">
      <c r="B299" s="4"/>
      <c r="C299" s="4"/>
      <c r="D299" s="4"/>
      <c r="E299" s="4"/>
      <c r="F299" s="4"/>
    </row>
    <row r="300" spans="2:6" ht="12.75">
      <c r="B300" s="4"/>
      <c r="C300" s="4"/>
      <c r="D300" s="4"/>
      <c r="E300" s="4"/>
      <c r="F300" s="4"/>
    </row>
    <row r="301" spans="2:6" ht="12.75">
      <c r="B301" s="4"/>
      <c r="C301" s="4"/>
      <c r="D301" s="4"/>
      <c r="E301" s="4"/>
      <c r="F301" s="4"/>
    </row>
    <row r="302" spans="2:6" ht="12.75">
      <c r="B302" s="4"/>
      <c r="C302" s="4"/>
      <c r="D302" s="4"/>
      <c r="E302" s="4"/>
      <c r="F302" s="4"/>
    </row>
    <row r="303" spans="2:6" ht="12.75">
      <c r="B303" s="4"/>
      <c r="C303" s="4"/>
      <c r="D303" s="4"/>
      <c r="E303" s="4"/>
      <c r="F303" s="4"/>
    </row>
    <row r="304" spans="2:6" ht="12.75">
      <c r="B304" s="4"/>
      <c r="C304" s="4"/>
      <c r="D304" s="4"/>
      <c r="E304" s="4"/>
      <c r="F304" s="4"/>
    </row>
    <row r="305" spans="2:6" ht="12.75">
      <c r="B305" s="4"/>
      <c r="C305" s="4"/>
      <c r="D305" s="4"/>
      <c r="E305" s="4"/>
      <c r="F305" s="4"/>
    </row>
    <row r="306" spans="2:6" ht="12.75">
      <c r="B306" s="4"/>
      <c r="C306" s="4"/>
      <c r="D306" s="4"/>
      <c r="E306" s="4"/>
      <c r="F306" s="4"/>
    </row>
    <row r="307" spans="2:6" ht="12.75">
      <c r="B307" s="4"/>
      <c r="C307" s="4"/>
      <c r="D307" s="4"/>
      <c r="E307" s="4"/>
      <c r="F307" s="4"/>
    </row>
    <row r="308" spans="2:6" ht="12.75">
      <c r="B308" s="4"/>
      <c r="C308" s="4"/>
      <c r="D308" s="4"/>
      <c r="E308" s="4"/>
      <c r="F308" s="4"/>
    </row>
    <row r="309" spans="2:6" ht="12.75">
      <c r="B309" s="4"/>
      <c r="C309" s="4"/>
      <c r="D309" s="4"/>
      <c r="E309" s="4"/>
      <c r="F309" s="4"/>
    </row>
    <row r="310" spans="2:6" ht="12.75">
      <c r="B310" s="4"/>
      <c r="C310" s="4"/>
      <c r="D310" s="4"/>
      <c r="E310" s="4"/>
      <c r="F310" s="4"/>
    </row>
    <row r="311" spans="2:6" ht="12.75">
      <c r="B311" s="4"/>
      <c r="C311" s="4"/>
      <c r="D311" s="4"/>
      <c r="E311" s="4"/>
      <c r="F311" s="4"/>
    </row>
    <row r="312" spans="2:6" ht="12.75">
      <c r="B312" s="4"/>
      <c r="C312" s="4"/>
      <c r="D312" s="4"/>
      <c r="E312" s="4"/>
      <c r="F312" s="4"/>
    </row>
    <row r="313" spans="2:6" ht="12.75">
      <c r="B313" s="4"/>
      <c r="C313" s="4"/>
      <c r="D313" s="4"/>
      <c r="E313" s="4"/>
      <c r="F313" s="4"/>
    </row>
    <row r="314" spans="2:6" ht="12.75">
      <c r="B314" s="4"/>
      <c r="C314" s="4"/>
      <c r="D314" s="4"/>
      <c r="E314" s="4"/>
      <c r="F314" s="4"/>
    </row>
    <row r="315" spans="2:6" ht="12.75">
      <c r="B315" s="4"/>
      <c r="C315" s="4"/>
      <c r="D315" s="4"/>
      <c r="E315" s="4"/>
      <c r="F315" s="4"/>
    </row>
    <row r="316" spans="2:6" ht="12.75">
      <c r="B316" s="4"/>
      <c r="C316" s="4"/>
      <c r="D316" s="4"/>
      <c r="E316" s="4"/>
      <c r="F316" s="4"/>
    </row>
    <row r="317" spans="2:6" ht="12.75">
      <c r="B317" s="4"/>
      <c r="C317" s="4"/>
      <c r="D317" s="4"/>
      <c r="E317" s="4"/>
      <c r="F317" s="4"/>
    </row>
    <row r="318" spans="2:6" ht="12.75">
      <c r="B318" s="4"/>
      <c r="C318" s="4"/>
      <c r="D318" s="4"/>
      <c r="E318" s="4"/>
      <c r="F318" s="4"/>
    </row>
    <row r="319" spans="2:6" ht="12.75">
      <c r="B319" s="4"/>
      <c r="C319" s="4"/>
      <c r="D319" s="4"/>
      <c r="E319" s="4"/>
      <c r="F319" s="4"/>
    </row>
    <row r="320" spans="2:6" ht="12.75">
      <c r="B320" s="4"/>
      <c r="C320" s="4"/>
      <c r="D320" s="4"/>
      <c r="E320" s="4"/>
      <c r="F320" s="4"/>
    </row>
    <row r="321" spans="2:6" ht="12.75">
      <c r="B321" s="4"/>
      <c r="C321" s="4"/>
      <c r="D321" s="4"/>
      <c r="E321" s="4"/>
      <c r="F321" s="4"/>
    </row>
    <row r="322" spans="2:6" ht="12.75">
      <c r="B322" s="4"/>
      <c r="C322" s="4"/>
      <c r="D322" s="4"/>
      <c r="E322" s="4"/>
      <c r="F322" s="4"/>
    </row>
    <row r="323" spans="2:6" ht="12.75">
      <c r="B323" s="4"/>
      <c r="C323" s="4"/>
      <c r="D323" s="4"/>
      <c r="E323" s="4"/>
      <c r="F323" s="4"/>
    </row>
    <row r="324" spans="2:6" ht="12.75">
      <c r="B324" s="4"/>
      <c r="C324" s="4"/>
      <c r="D324" s="4"/>
      <c r="E324" s="4"/>
      <c r="F324" s="4"/>
    </row>
    <row r="325" spans="2:6" ht="12.75">
      <c r="B325" s="4"/>
      <c r="C325" s="4"/>
      <c r="D325" s="4"/>
      <c r="E325" s="4"/>
      <c r="F325" s="4"/>
    </row>
    <row r="326" spans="2:6" ht="12.75">
      <c r="B326" s="4"/>
      <c r="C326" s="4"/>
      <c r="D326" s="4"/>
      <c r="E326" s="4"/>
      <c r="F326" s="4"/>
    </row>
    <row r="327" spans="2:6" ht="12.75">
      <c r="B327" s="4"/>
      <c r="C327" s="4"/>
      <c r="D327" s="4"/>
      <c r="E327" s="4"/>
      <c r="F327" s="4"/>
    </row>
    <row r="328" spans="2:6" ht="12.75">
      <c r="B328" s="4"/>
      <c r="C328" s="4"/>
      <c r="D328" s="4"/>
      <c r="E328" s="4"/>
      <c r="F328" s="4"/>
    </row>
    <row r="329" spans="2:6" ht="12.75">
      <c r="B329" s="4"/>
      <c r="C329" s="4"/>
      <c r="D329" s="4"/>
      <c r="E329" s="4"/>
      <c r="F329" s="4"/>
    </row>
    <row r="330" spans="2:6" ht="12.75">
      <c r="B330" s="4"/>
      <c r="C330" s="4"/>
      <c r="D330" s="4"/>
      <c r="E330" s="4"/>
      <c r="F330" s="4"/>
    </row>
    <row r="331" spans="2:6" ht="12.75">
      <c r="B331" s="4"/>
      <c r="C331" s="4"/>
      <c r="D331" s="4"/>
      <c r="E331" s="4"/>
      <c r="F331" s="4"/>
    </row>
    <row r="332" spans="2:6" ht="12.75">
      <c r="B332" s="4"/>
      <c r="C332" s="4"/>
      <c r="D332" s="4"/>
      <c r="E332" s="4"/>
      <c r="F332" s="4"/>
    </row>
    <row r="333" spans="2:6" ht="12.75">
      <c r="B333" s="4"/>
      <c r="C333" s="4"/>
      <c r="D333" s="4"/>
      <c r="E333" s="4"/>
      <c r="F333" s="4"/>
    </row>
    <row r="334" spans="2:6" ht="12.75">
      <c r="B334" s="4"/>
      <c r="C334" s="4"/>
      <c r="D334" s="4"/>
      <c r="E334" s="4"/>
      <c r="F334" s="4"/>
    </row>
    <row r="335" spans="2:6" ht="12.75">
      <c r="B335" s="4"/>
      <c r="C335" s="4"/>
      <c r="D335" s="4"/>
      <c r="E335" s="4"/>
      <c r="F335" s="4"/>
    </row>
    <row r="336" spans="2:6" ht="12.75">
      <c r="B336" s="4"/>
      <c r="C336" s="4"/>
      <c r="D336" s="4"/>
      <c r="E336" s="4"/>
      <c r="F336" s="4"/>
    </row>
    <row r="337" spans="2:6" ht="12.75">
      <c r="B337" s="4"/>
      <c r="C337" s="4"/>
      <c r="D337" s="4"/>
      <c r="E337" s="4"/>
      <c r="F337" s="4"/>
    </row>
    <row r="338" spans="2:6" ht="12.75">
      <c r="B338" s="4"/>
      <c r="C338" s="4"/>
      <c r="D338" s="4"/>
      <c r="E338" s="4"/>
      <c r="F338" s="4"/>
    </row>
    <row r="339" spans="2:6" ht="12.75">
      <c r="B339" s="4"/>
      <c r="C339" s="4"/>
      <c r="D339" s="4"/>
      <c r="E339" s="4"/>
      <c r="F339" s="4"/>
    </row>
    <row r="340" spans="2:6" ht="12.75">
      <c r="B340" s="4"/>
      <c r="C340" s="4"/>
      <c r="D340" s="4"/>
      <c r="E340" s="4"/>
      <c r="F340" s="4"/>
    </row>
    <row r="341" spans="2:6" ht="12.75">
      <c r="B341" s="4"/>
      <c r="C341" s="4"/>
      <c r="D341" s="4"/>
      <c r="E341" s="4"/>
      <c r="F341" s="4"/>
    </row>
    <row r="342" spans="2:6" ht="12.75">
      <c r="B342" s="4"/>
      <c r="C342" s="4"/>
      <c r="D342" s="4"/>
      <c r="E342" s="4"/>
      <c r="F342" s="4"/>
    </row>
    <row r="343" spans="2:6" ht="12.75">
      <c r="B343" s="4"/>
      <c r="C343" s="4"/>
      <c r="D343" s="4"/>
      <c r="E343" s="4"/>
      <c r="F343" s="4"/>
    </row>
    <row r="344" spans="2:6" ht="12.75">
      <c r="B344" s="4"/>
      <c r="C344" s="4"/>
      <c r="D344" s="4"/>
      <c r="E344" s="4"/>
      <c r="F344" s="4"/>
    </row>
    <row r="345" spans="2:6" ht="12.75">
      <c r="B345" s="4"/>
      <c r="C345" s="4"/>
      <c r="D345" s="4"/>
      <c r="E345" s="4"/>
      <c r="F345" s="4"/>
    </row>
    <row r="346" spans="2:6" ht="12.75">
      <c r="B346" s="4"/>
      <c r="C346" s="4"/>
      <c r="D346" s="4"/>
      <c r="E346" s="4"/>
      <c r="F346" s="4"/>
    </row>
    <row r="347" spans="2:6" ht="12.75">
      <c r="B347" s="4"/>
      <c r="C347" s="4"/>
      <c r="D347" s="4"/>
      <c r="E347" s="4"/>
      <c r="F347" s="4"/>
    </row>
    <row r="348" spans="2:6" ht="12.75">
      <c r="B348" s="4"/>
      <c r="C348" s="4"/>
      <c r="D348" s="4"/>
      <c r="E348" s="4"/>
      <c r="F348" s="4"/>
    </row>
    <row r="349" spans="2:6" ht="12.75">
      <c r="B349" s="4"/>
      <c r="C349" s="4"/>
      <c r="D349" s="4"/>
      <c r="E349" s="4"/>
      <c r="F349" s="4"/>
    </row>
    <row r="350" spans="2:6" ht="12.75">
      <c r="B350" s="4"/>
      <c r="C350" s="4"/>
      <c r="D350" s="4"/>
      <c r="E350" s="4"/>
      <c r="F350" s="4"/>
    </row>
    <row r="351" spans="2:6" ht="12.75">
      <c r="B351" s="4"/>
      <c r="C351" s="4"/>
      <c r="D351" s="4"/>
      <c r="E351" s="4"/>
      <c r="F351" s="4"/>
    </row>
    <row r="352" spans="2:6" ht="12.75">
      <c r="B352" s="4"/>
      <c r="C352" s="4"/>
      <c r="D352" s="4"/>
      <c r="E352" s="4"/>
      <c r="F352" s="4"/>
    </row>
    <row r="353" spans="2:6" ht="12.75">
      <c r="B353" s="4"/>
      <c r="C353" s="4"/>
      <c r="D353" s="4"/>
      <c r="E353" s="4"/>
      <c r="F353" s="4"/>
    </row>
    <row r="354" spans="2:6" ht="12.75">
      <c r="B354" s="4"/>
      <c r="C354" s="4"/>
      <c r="D354" s="4"/>
      <c r="E354" s="4"/>
      <c r="F354" s="4"/>
    </row>
    <row r="355" spans="2:6" ht="12.75">
      <c r="B355" s="4"/>
      <c r="C355" s="4"/>
      <c r="D355" s="4"/>
      <c r="E355" s="4"/>
      <c r="F355" s="4"/>
    </row>
    <row r="356" spans="2:6" ht="12.75">
      <c r="B356" s="4"/>
      <c r="C356" s="4"/>
      <c r="D356" s="4"/>
      <c r="E356" s="4"/>
      <c r="F356" s="4"/>
    </row>
    <row r="357" spans="2:6" ht="12.75">
      <c r="B357" s="4"/>
      <c r="C357" s="4"/>
      <c r="D357" s="4"/>
      <c r="E357" s="4"/>
      <c r="F357" s="4"/>
    </row>
    <row r="358" spans="2:6" ht="12.75">
      <c r="B358" s="4"/>
      <c r="C358" s="4"/>
      <c r="D358" s="4"/>
      <c r="E358" s="4"/>
      <c r="F358" s="4"/>
    </row>
    <row r="359" spans="2:6" ht="12.75">
      <c r="B359" s="4"/>
      <c r="C359" s="4"/>
      <c r="D359" s="4"/>
      <c r="E359" s="4"/>
      <c r="F359" s="4"/>
    </row>
    <row r="360" spans="2:6" ht="12.75">
      <c r="B360" s="4"/>
      <c r="C360" s="4"/>
      <c r="D360" s="4"/>
      <c r="E360" s="4"/>
      <c r="F360" s="4"/>
    </row>
    <row r="361" spans="2:6" ht="12.75">
      <c r="B361" s="4"/>
      <c r="C361" s="4"/>
      <c r="D361" s="4"/>
      <c r="E361" s="4"/>
      <c r="F361" s="4"/>
    </row>
    <row r="362" spans="2:6" ht="12.75">
      <c r="B362" s="4"/>
      <c r="C362" s="4"/>
      <c r="D362" s="4"/>
      <c r="E362" s="4"/>
      <c r="F362" s="4"/>
    </row>
    <row r="363" spans="2:6" ht="12.75">
      <c r="B363" s="4"/>
      <c r="C363" s="4"/>
      <c r="D363" s="4"/>
      <c r="E363" s="4"/>
      <c r="F363" s="4"/>
    </row>
    <row r="364" spans="2:6" ht="12.75">
      <c r="B364" s="4"/>
      <c r="C364" s="4"/>
      <c r="D364" s="4"/>
      <c r="E364" s="4"/>
      <c r="F364" s="4"/>
    </row>
    <row r="365" spans="2:6" ht="12.75">
      <c r="B365" s="4"/>
      <c r="C365" s="4"/>
      <c r="D365" s="4"/>
      <c r="E365" s="4"/>
      <c r="F365" s="4"/>
    </row>
    <row r="366" spans="2:6" ht="12.75">
      <c r="B366" s="4"/>
      <c r="C366" s="4"/>
      <c r="D366" s="4"/>
      <c r="E366" s="4"/>
      <c r="F366" s="4"/>
    </row>
  </sheetData>
  <printOptions/>
  <pageMargins left="1" right="0.5" top="0.75" bottom="0.25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workbookViewId="0" topLeftCell="A34">
      <selection activeCell="D54" sqref="D54"/>
    </sheetView>
  </sheetViews>
  <sheetFormatPr defaultColWidth="9.140625" defaultRowHeight="12.75"/>
  <cols>
    <col min="1" max="1" width="44.7109375" style="0" customWidth="1"/>
    <col min="2" max="3" width="9.7109375" style="0" customWidth="1"/>
    <col min="4" max="4" width="12.7109375" style="0" customWidth="1"/>
    <col min="5" max="5" width="1.7109375" style="0" customWidth="1"/>
    <col min="6" max="6" width="12.7109375" style="0" customWidth="1"/>
  </cols>
  <sheetData>
    <row r="1" spans="1:3" ht="15" customHeight="1">
      <c r="A1" s="11" t="s">
        <v>0</v>
      </c>
      <c r="B1" s="11"/>
      <c r="C1" s="11"/>
    </row>
    <row r="2" spans="1:3" ht="15" customHeight="1">
      <c r="A2" s="11" t="s">
        <v>1</v>
      </c>
      <c r="B2" s="11"/>
      <c r="C2" s="11"/>
    </row>
    <row r="3" spans="1:3" ht="4.5" customHeight="1">
      <c r="A3" s="11"/>
      <c r="B3" s="11"/>
      <c r="C3" s="11"/>
    </row>
    <row r="4" spans="1:3" ht="15" customHeight="1">
      <c r="A4" s="11" t="s">
        <v>53</v>
      </c>
      <c r="B4" s="11"/>
      <c r="C4" s="11"/>
    </row>
    <row r="5" spans="1:3" ht="15" customHeight="1">
      <c r="A5" s="11" t="s">
        <v>137</v>
      </c>
      <c r="B5" s="11"/>
      <c r="C5" s="11"/>
    </row>
    <row r="6" spans="1:6" ht="12.75" customHeight="1">
      <c r="A6" s="11"/>
      <c r="B6" s="11"/>
      <c r="C6" s="11"/>
      <c r="F6" s="12" t="s">
        <v>102</v>
      </c>
    </row>
    <row r="7" spans="4:6" ht="12.75" customHeight="1">
      <c r="D7" s="43">
        <v>39721</v>
      </c>
      <c r="F7" s="43">
        <v>39447</v>
      </c>
    </row>
    <row r="8" spans="4:6" ht="12.75">
      <c r="D8" s="62" t="s">
        <v>4</v>
      </c>
      <c r="E8" s="12"/>
      <c r="F8" s="12" t="s">
        <v>4</v>
      </c>
    </row>
    <row r="9" spans="1:6" ht="12.75" customHeight="1">
      <c r="A9" s="1" t="s">
        <v>77</v>
      </c>
      <c r="D9" s="12"/>
      <c r="E9" s="12"/>
      <c r="F9" s="12"/>
    </row>
    <row r="10" spans="1:6" ht="12.75" customHeight="1">
      <c r="A10" s="1" t="s">
        <v>78</v>
      </c>
      <c r="B10" s="1"/>
      <c r="C10" s="1"/>
      <c r="D10" s="12"/>
      <c r="E10" s="12"/>
      <c r="F10" s="12"/>
    </row>
    <row r="11" spans="1:6" ht="12.75" customHeight="1">
      <c r="A11" s="13" t="s">
        <v>14</v>
      </c>
      <c r="B11" s="13"/>
      <c r="C11" s="13"/>
      <c r="D11" s="14">
        <v>187133</v>
      </c>
      <c r="F11" s="14">
        <v>190754</v>
      </c>
    </row>
    <row r="12" spans="1:6" ht="12.75" customHeight="1">
      <c r="A12" s="13" t="s">
        <v>99</v>
      </c>
      <c r="B12" s="13"/>
      <c r="C12" s="13"/>
      <c r="D12" s="14">
        <v>52872</v>
      </c>
      <c r="F12" s="14">
        <v>53503</v>
      </c>
    </row>
    <row r="13" spans="1:6" ht="12.75" customHeight="1">
      <c r="A13" s="13" t="s">
        <v>75</v>
      </c>
      <c r="B13" s="13"/>
      <c r="C13" s="13"/>
      <c r="D13" s="14">
        <v>6440</v>
      </c>
      <c r="F13" s="14">
        <v>7947</v>
      </c>
    </row>
    <row r="14" spans="1:6" ht="12.75" customHeight="1">
      <c r="A14" s="13" t="s">
        <v>89</v>
      </c>
      <c r="B14" s="13"/>
      <c r="C14" s="13"/>
      <c r="D14" s="14">
        <v>287994</v>
      </c>
      <c r="F14" s="14">
        <v>296993</v>
      </c>
    </row>
    <row r="15" spans="1:6" ht="12.75" customHeight="1">
      <c r="A15" s="13" t="s">
        <v>87</v>
      </c>
      <c r="B15" s="13"/>
      <c r="C15" s="13"/>
      <c r="D15" s="14">
        <v>98478</v>
      </c>
      <c r="F15" s="14">
        <v>107597</v>
      </c>
    </row>
    <row r="16" spans="1:6" ht="12.75" customHeight="1">
      <c r="A16" s="13" t="s">
        <v>107</v>
      </c>
      <c r="B16" s="13"/>
      <c r="C16" s="13"/>
      <c r="D16" s="14">
        <v>423087</v>
      </c>
      <c r="F16" s="14">
        <v>498260</v>
      </c>
    </row>
    <row r="17" spans="1:6" ht="12.75" customHeight="1">
      <c r="A17" s="13" t="s">
        <v>16</v>
      </c>
      <c r="B17" s="13"/>
      <c r="C17" s="13"/>
      <c r="D17" s="14">
        <v>60886</v>
      </c>
      <c r="F17" s="14">
        <v>12666</v>
      </c>
    </row>
    <row r="18" spans="1:6" ht="12.75" customHeight="1">
      <c r="A18" s="13" t="s">
        <v>128</v>
      </c>
      <c r="B18" s="13"/>
      <c r="C18" s="13"/>
      <c r="D18" s="14">
        <v>351822</v>
      </c>
      <c r="F18" s="14">
        <v>359420</v>
      </c>
    </row>
    <row r="19" spans="1:6" ht="12.75" customHeight="1">
      <c r="A19" s="13" t="s">
        <v>15</v>
      </c>
      <c r="B19" s="13"/>
      <c r="C19" s="13"/>
      <c r="D19" s="14">
        <v>131595</v>
      </c>
      <c r="F19" s="14">
        <v>131595</v>
      </c>
    </row>
    <row r="20" spans="1:6" ht="12.75" customHeight="1">
      <c r="A20" s="13" t="s">
        <v>57</v>
      </c>
      <c r="B20" s="13"/>
      <c r="C20" s="13"/>
      <c r="D20" s="14">
        <v>105752</v>
      </c>
      <c r="F20" s="14">
        <v>105752</v>
      </c>
    </row>
    <row r="21" spans="1:6" ht="15" customHeight="1">
      <c r="A21" s="13"/>
      <c r="B21" s="13"/>
      <c r="C21" s="13"/>
      <c r="D21" s="15">
        <f>SUM(D11:D20)</f>
        <v>1706059</v>
      </c>
      <c r="F21" s="15">
        <f>SUM(F11:F20)</f>
        <v>1764487</v>
      </c>
    </row>
    <row r="22" spans="1:6" ht="9.75" customHeight="1">
      <c r="A22" s="13"/>
      <c r="B22" s="13"/>
      <c r="C22" s="13"/>
      <c r="D22" s="17"/>
      <c r="F22" s="17"/>
    </row>
    <row r="23" spans="1:6" ht="12.75" customHeight="1">
      <c r="A23" s="1" t="s">
        <v>79</v>
      </c>
      <c r="B23" s="1"/>
      <c r="C23" s="1"/>
      <c r="F23" s="14"/>
    </row>
    <row r="24" spans="1:6" ht="12.75" customHeight="1">
      <c r="A24" s="13" t="s">
        <v>17</v>
      </c>
      <c r="B24" s="13"/>
      <c r="C24" s="13"/>
      <c r="D24" s="14">
        <v>60679</v>
      </c>
      <c r="F24" s="14">
        <v>60511</v>
      </c>
    </row>
    <row r="25" spans="1:6" ht="12.75" customHeight="1">
      <c r="A25" s="13" t="s">
        <v>90</v>
      </c>
      <c r="B25" s="13"/>
      <c r="C25" s="13"/>
      <c r="D25" s="14">
        <v>481071</v>
      </c>
      <c r="F25" s="14">
        <v>465260</v>
      </c>
    </row>
    <row r="26" spans="1:6" ht="12.75" customHeight="1">
      <c r="A26" s="13" t="s">
        <v>18</v>
      </c>
      <c r="B26" s="13"/>
      <c r="C26" s="14" t="s">
        <v>40</v>
      </c>
      <c r="D26" s="14">
        <v>777666</v>
      </c>
      <c r="F26" s="14">
        <v>524571</v>
      </c>
    </row>
    <row r="27" spans="1:6" ht="12.75" customHeight="1">
      <c r="A27" s="13" t="s">
        <v>19</v>
      </c>
      <c r="B27" s="13"/>
      <c r="C27" s="13"/>
      <c r="D27" s="14">
        <v>8153</v>
      </c>
      <c r="F27" s="14">
        <v>12656</v>
      </c>
    </row>
    <row r="28" spans="1:7" ht="12.75" customHeight="1">
      <c r="A28" s="13" t="s">
        <v>37</v>
      </c>
      <c r="B28" s="13"/>
      <c r="C28" s="13"/>
      <c r="D28" s="14">
        <v>111845</v>
      </c>
      <c r="F28" s="14">
        <v>302754</v>
      </c>
      <c r="G28" s="14"/>
    </row>
    <row r="29" spans="1:6" ht="15" customHeight="1">
      <c r="A29" s="13"/>
      <c r="B29" s="13"/>
      <c r="C29" s="13"/>
      <c r="D29" s="15">
        <f>SUM(D24:D28)</f>
        <v>1439414</v>
      </c>
      <c r="F29" s="15">
        <f>SUM(F24:F28)</f>
        <v>1365752</v>
      </c>
    </row>
    <row r="30" spans="1:6" ht="9.75" customHeight="1">
      <c r="A30" s="13"/>
      <c r="B30" s="13"/>
      <c r="C30" s="13"/>
      <c r="D30" s="17"/>
      <c r="F30" s="17"/>
    </row>
    <row r="31" spans="1:6" ht="15" customHeight="1">
      <c r="A31" s="1" t="s">
        <v>81</v>
      </c>
      <c r="B31" s="1"/>
      <c r="C31" s="1"/>
      <c r="F31" s="14"/>
    </row>
    <row r="32" spans="1:6" ht="12.75" customHeight="1">
      <c r="A32" t="s">
        <v>20</v>
      </c>
      <c r="C32" s="14" t="s">
        <v>40</v>
      </c>
      <c r="D32" s="14">
        <v>508520</v>
      </c>
      <c r="F32" s="14">
        <v>493623</v>
      </c>
    </row>
    <row r="33" spans="1:6" ht="12.75" customHeight="1">
      <c r="A33" t="s">
        <v>21</v>
      </c>
      <c r="D33" s="14"/>
      <c r="F33" s="14"/>
    </row>
    <row r="34" spans="1:6" ht="12.75" customHeight="1">
      <c r="A34" t="s">
        <v>50</v>
      </c>
      <c r="D34" s="14">
        <v>70536</v>
      </c>
      <c r="F34" s="14">
        <v>55333</v>
      </c>
    </row>
    <row r="35" spans="1:6" ht="12.75" customHeight="1">
      <c r="A35" t="s">
        <v>51</v>
      </c>
      <c r="D35" s="14">
        <v>132428</v>
      </c>
      <c r="F35" s="14">
        <v>143003</v>
      </c>
    </row>
    <row r="36" spans="1:6" ht="12.75" customHeight="1">
      <c r="A36" t="s">
        <v>12</v>
      </c>
      <c r="D36" s="14">
        <v>18405</v>
      </c>
      <c r="F36" s="14">
        <v>15103</v>
      </c>
    </row>
    <row r="37" spans="4:6" ht="15" customHeight="1">
      <c r="D37" s="15">
        <f>SUM(D32:D36)</f>
        <v>729889</v>
      </c>
      <c r="F37" s="15">
        <f>SUM(F32:F36)</f>
        <v>707062</v>
      </c>
    </row>
    <row r="38" spans="1:6" ht="12.75" customHeight="1">
      <c r="A38" s="1"/>
      <c r="B38" s="13"/>
      <c r="C38" s="13"/>
      <c r="D38" s="17"/>
      <c r="F38" s="17"/>
    </row>
    <row r="39" spans="1:6" ht="12.75" customHeight="1">
      <c r="A39" s="1" t="s">
        <v>108</v>
      </c>
      <c r="B39" s="13"/>
      <c r="C39" s="13"/>
      <c r="D39" s="17">
        <f>D29-D37</f>
        <v>709525</v>
      </c>
      <c r="F39" s="17">
        <f>F29-F37</f>
        <v>658690</v>
      </c>
    </row>
    <row r="40" spans="1:6" ht="12.75" customHeight="1">
      <c r="A40" s="1"/>
      <c r="B40" s="13"/>
      <c r="C40" s="13"/>
      <c r="D40" s="17"/>
      <c r="F40" s="17"/>
    </row>
    <row r="41" spans="1:6" ht="12.75" customHeight="1">
      <c r="A41" s="1" t="s">
        <v>80</v>
      </c>
      <c r="B41" s="1"/>
      <c r="C41" s="1"/>
      <c r="F41" s="14"/>
    </row>
    <row r="42" spans="1:6" ht="12.75" customHeight="1">
      <c r="A42" t="s">
        <v>21</v>
      </c>
      <c r="D42" s="14">
        <v>1095370</v>
      </c>
      <c r="F42" s="14">
        <v>1151776</v>
      </c>
    </row>
    <row r="43" spans="1:6" ht="12.75" customHeight="1">
      <c r="A43" t="s">
        <v>120</v>
      </c>
      <c r="D43" s="14">
        <v>36547</v>
      </c>
      <c r="F43" s="14">
        <v>36547</v>
      </c>
    </row>
    <row r="44" spans="1:6" ht="12.75" customHeight="1">
      <c r="A44" t="s">
        <v>127</v>
      </c>
      <c r="D44" s="14">
        <v>0</v>
      </c>
      <c r="F44" s="14">
        <v>500</v>
      </c>
    </row>
    <row r="45" spans="1:6" ht="12.75" customHeight="1">
      <c r="A45" t="s">
        <v>103</v>
      </c>
      <c r="D45" s="14">
        <v>4494</v>
      </c>
      <c r="F45" s="14">
        <v>6488</v>
      </c>
    </row>
    <row r="46" spans="1:6" ht="12.75" customHeight="1">
      <c r="A46" t="s">
        <v>104</v>
      </c>
      <c r="D46" s="16">
        <v>152195</v>
      </c>
      <c r="F46" s="16">
        <v>155702</v>
      </c>
    </row>
    <row r="47" spans="4:6" ht="15" customHeight="1">
      <c r="D47" s="15">
        <f>SUM(D42:D46)</f>
        <v>1288606</v>
      </c>
      <c r="F47" s="15">
        <f>SUM(F42:F46)</f>
        <v>1351013</v>
      </c>
    </row>
    <row r="48" spans="1:6" ht="12.75" customHeight="1">
      <c r="A48" s="1"/>
      <c r="B48" s="13"/>
      <c r="C48" s="13"/>
      <c r="D48" s="17"/>
      <c r="F48" s="17"/>
    </row>
    <row r="49" spans="1:6" ht="12.75" customHeight="1" thickBot="1">
      <c r="A49" s="1"/>
      <c r="B49" s="13"/>
      <c r="C49" s="13"/>
      <c r="D49" s="51">
        <f>D21+D39-D47</f>
        <v>1126978</v>
      </c>
      <c r="E49" s="1"/>
      <c r="F49" s="51">
        <f>F21+F39-F47</f>
        <v>1072164</v>
      </c>
    </row>
    <row r="50" spans="1:6" ht="12.75" customHeight="1" thickTop="1">
      <c r="A50" s="1"/>
      <c r="B50" s="13"/>
      <c r="C50" s="13"/>
      <c r="D50" s="17"/>
      <c r="F50" s="17"/>
    </row>
    <row r="51" spans="1:6" ht="15" customHeight="1">
      <c r="A51" s="1" t="s">
        <v>109</v>
      </c>
      <c r="B51" s="13"/>
      <c r="C51" s="13"/>
      <c r="D51" s="17"/>
      <c r="F51" s="17"/>
    </row>
    <row r="52" spans="1:6" ht="12.75" customHeight="1">
      <c r="A52" s="1" t="s">
        <v>76</v>
      </c>
      <c r="B52" s="1"/>
      <c r="C52" s="1"/>
      <c r="F52" s="14"/>
    </row>
    <row r="53" spans="1:6" ht="12.75" customHeight="1">
      <c r="A53" t="s">
        <v>13</v>
      </c>
      <c r="D53" s="14">
        <v>475664</v>
      </c>
      <c r="F53" s="14">
        <v>470812</v>
      </c>
    </row>
    <row r="54" spans="1:6" ht="12.75" customHeight="1">
      <c r="A54" t="s">
        <v>22</v>
      </c>
      <c r="D54" s="16">
        <f>Equity!F22+Equity!H22+Equity!J22+Equity!N22+Equity!D22+Equity!L22</f>
        <v>482943</v>
      </c>
      <c r="F54" s="16">
        <v>448321</v>
      </c>
    </row>
    <row r="55" spans="1:6" ht="15" customHeight="1">
      <c r="A55" s="1" t="s">
        <v>40</v>
      </c>
      <c r="B55" s="1"/>
      <c r="C55" s="1"/>
      <c r="D55" s="17">
        <f>SUM(D53:D54)</f>
        <v>958607</v>
      </c>
      <c r="F55" s="17">
        <f>SUM(F53:F54)</f>
        <v>919133</v>
      </c>
    </row>
    <row r="56" spans="1:6" ht="12.75" customHeight="1">
      <c r="A56" s="13" t="s">
        <v>44</v>
      </c>
      <c r="B56" s="1"/>
      <c r="C56" s="1"/>
      <c r="D56" s="14">
        <f>Equity!R22</f>
        <v>168371</v>
      </c>
      <c r="F56" s="14">
        <v>153031</v>
      </c>
    </row>
    <row r="57" spans="1:6" ht="15" customHeight="1" thickBot="1">
      <c r="A57" s="1" t="s">
        <v>40</v>
      </c>
      <c r="D57" s="50">
        <f>SUM(D55:D56)</f>
        <v>1126978</v>
      </c>
      <c r="E57" s="1"/>
      <c r="F57" s="50">
        <f>SUM(F55:F56)</f>
        <v>1072164</v>
      </c>
    </row>
    <row r="58" spans="1:6" ht="9.75" customHeight="1" thickTop="1">
      <c r="A58" s="13"/>
      <c r="B58" s="13"/>
      <c r="C58" s="13"/>
      <c r="D58" s="17"/>
      <c r="F58" s="17"/>
    </row>
    <row r="60" spans="1:6" ht="12.75">
      <c r="A60" t="s">
        <v>83</v>
      </c>
      <c r="D60" s="55">
        <f>D57/D53</f>
        <v>2.369273268525682</v>
      </c>
      <c r="F60" s="44">
        <f>F57/F53</f>
        <v>2.277265660178585</v>
      </c>
    </row>
    <row r="61" spans="4:6" ht="12.75">
      <c r="D61" s="17"/>
      <c r="F61" s="17"/>
    </row>
    <row r="62" spans="1:6" ht="12.75">
      <c r="A62" t="s">
        <v>60</v>
      </c>
      <c r="B62" s="4"/>
      <c r="C62" s="4"/>
      <c r="D62" s="4"/>
      <c r="E62" s="4"/>
      <c r="F62" s="4"/>
    </row>
    <row r="63" spans="1:6" ht="12.75">
      <c r="A63" t="s">
        <v>123</v>
      </c>
      <c r="B63" s="4"/>
      <c r="C63" s="4"/>
      <c r="D63" s="4"/>
      <c r="E63" s="4"/>
      <c r="F63" s="4"/>
    </row>
    <row r="64" spans="1:6" ht="12.75">
      <c r="A64" t="s">
        <v>59</v>
      </c>
      <c r="B64" s="4"/>
      <c r="C64" s="4"/>
      <c r="D64" s="4"/>
      <c r="E64" s="4"/>
      <c r="F64" s="4"/>
    </row>
    <row r="65" spans="4:6" ht="12.75">
      <c r="D65" s="17"/>
      <c r="F65" s="17"/>
    </row>
    <row r="66" spans="2:6" ht="12.75">
      <c r="B66" s="40" t="s">
        <v>42</v>
      </c>
      <c r="C66" s="34" t="s">
        <v>40</v>
      </c>
      <c r="F66" s="14"/>
    </row>
    <row r="67" spans="1:6" ht="12.75">
      <c r="A67" s="31" t="s">
        <v>139</v>
      </c>
      <c r="F67" s="14"/>
    </row>
    <row r="68" spans="1:6" ht="12.75">
      <c r="A68" s="33" t="str">
        <f>Income!A61</f>
        <v>18/11/2008</v>
      </c>
      <c r="F68" s="14"/>
    </row>
    <row r="69" spans="1:6" ht="12.75">
      <c r="A69" s="31" t="s">
        <v>40</v>
      </c>
      <c r="F69" s="14"/>
    </row>
    <row r="70" ht="12.75">
      <c r="F70" s="14"/>
    </row>
    <row r="71" ht="12.75">
      <c r="F71" s="14"/>
    </row>
    <row r="72" spans="4:6" ht="12.75">
      <c r="D72" s="14">
        <f>D49-D57</f>
        <v>0</v>
      </c>
      <c r="F72" s="14">
        <f>F49-F57</f>
        <v>0</v>
      </c>
    </row>
  </sheetData>
  <printOptions/>
  <pageMargins left="1" right="0.5" top="0.5" bottom="0.25" header="0.5" footer="0.5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workbookViewId="0" topLeftCell="A22">
      <selection activeCell="A41" sqref="A41"/>
    </sheetView>
  </sheetViews>
  <sheetFormatPr defaultColWidth="9.140625" defaultRowHeight="12.75"/>
  <cols>
    <col min="1" max="1" width="51.8515625" style="0" customWidth="1"/>
    <col min="2" max="2" width="10.7109375" style="0" customWidth="1"/>
    <col min="3" max="3" width="1.7109375" style="0" customWidth="1"/>
    <col min="4" max="4" width="10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0.7109375" style="0" customWidth="1"/>
    <col min="11" max="11" width="1.7109375" style="0" customWidth="1"/>
    <col min="12" max="12" width="11.7109375" style="0" customWidth="1"/>
    <col min="13" max="13" width="1.7109375" style="0" customWidth="1"/>
    <col min="14" max="14" width="11.7109375" style="0" customWidth="1"/>
    <col min="15" max="15" width="1.7109375" style="0" customWidth="1"/>
    <col min="16" max="16" width="10.7109375" style="0" customWidth="1"/>
    <col min="17" max="17" width="1.7109375" style="0" customWidth="1"/>
    <col min="18" max="18" width="10.7109375" style="0" customWidth="1"/>
    <col min="19" max="19" width="1.7109375" style="0" customWidth="1"/>
    <col min="20" max="20" width="11.7109375" style="0" customWidth="1"/>
  </cols>
  <sheetData>
    <row r="1" ht="15.75">
      <c r="A1" s="11" t="s">
        <v>0</v>
      </c>
    </row>
    <row r="2" ht="15.75">
      <c r="A2" s="11" t="s">
        <v>1</v>
      </c>
    </row>
    <row r="3" ht="12.75" customHeight="1">
      <c r="A3" s="11"/>
    </row>
    <row r="4" ht="15.75">
      <c r="A4" s="11" t="s">
        <v>45</v>
      </c>
    </row>
    <row r="5" ht="15.75">
      <c r="A5" s="11" t="s">
        <v>140</v>
      </c>
    </row>
    <row r="6" spans="1:20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1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" customHeight="1">
      <c r="A8" s="2"/>
      <c r="B8" s="42"/>
      <c r="C8" s="42"/>
      <c r="D8" s="42"/>
      <c r="E8" s="42"/>
      <c r="F8" s="42"/>
      <c r="G8" s="19" t="s">
        <v>72</v>
      </c>
      <c r="H8" s="42"/>
      <c r="I8" s="42"/>
      <c r="J8" s="42"/>
      <c r="K8" s="42"/>
      <c r="L8" s="42"/>
      <c r="M8" s="42"/>
      <c r="N8" s="42"/>
      <c r="O8" s="42"/>
      <c r="P8" s="42"/>
    </row>
    <row r="9" spans="4:16" ht="18" customHeight="1">
      <c r="D9" s="52"/>
      <c r="E9" s="52"/>
      <c r="F9" s="66" t="s">
        <v>24</v>
      </c>
      <c r="G9" s="66"/>
      <c r="H9" s="66"/>
      <c r="I9" s="66"/>
      <c r="J9" s="66"/>
      <c r="K9" s="18"/>
      <c r="L9" s="19" t="s">
        <v>129</v>
      </c>
      <c r="M9" s="59"/>
      <c r="N9" s="59"/>
      <c r="P9" s="1"/>
    </row>
    <row r="10" spans="2:20" ht="38.25">
      <c r="B10" s="20" t="s">
        <v>23</v>
      </c>
      <c r="C10" s="20"/>
      <c r="D10" s="20" t="s">
        <v>112</v>
      </c>
      <c r="E10" s="20"/>
      <c r="F10" s="20" t="s">
        <v>25</v>
      </c>
      <c r="G10" s="20"/>
      <c r="H10" s="20" t="s">
        <v>97</v>
      </c>
      <c r="I10" s="20"/>
      <c r="J10" s="20" t="s">
        <v>98</v>
      </c>
      <c r="K10" s="20"/>
      <c r="L10" s="20" t="s">
        <v>115</v>
      </c>
      <c r="M10" s="20"/>
      <c r="N10" s="20" t="s">
        <v>26</v>
      </c>
      <c r="O10" s="21"/>
      <c r="P10" s="12" t="s">
        <v>71</v>
      </c>
      <c r="R10" s="20" t="s">
        <v>73</v>
      </c>
      <c r="S10" s="20"/>
      <c r="T10" s="20" t="s">
        <v>74</v>
      </c>
    </row>
    <row r="11" spans="2:20" ht="12.75">
      <c r="B11" s="12" t="s">
        <v>4</v>
      </c>
      <c r="C11" s="12"/>
      <c r="D11" s="12" t="s">
        <v>4</v>
      </c>
      <c r="E11" s="12"/>
      <c r="F11" s="12" t="s">
        <v>4</v>
      </c>
      <c r="G11" s="12"/>
      <c r="H11" s="12" t="s">
        <v>4</v>
      </c>
      <c r="I11" s="12"/>
      <c r="J11" s="12" t="s">
        <v>4</v>
      </c>
      <c r="K11" s="12"/>
      <c r="L11" s="12"/>
      <c r="M11" s="12"/>
      <c r="N11" s="12" t="s">
        <v>4</v>
      </c>
      <c r="P11" s="12" t="s">
        <v>4</v>
      </c>
      <c r="R11" s="12" t="s">
        <v>4</v>
      </c>
      <c r="T11" s="12" t="s">
        <v>4</v>
      </c>
    </row>
    <row r="12" spans="2:16" ht="12.75" customHeight="1">
      <c r="B12" s="14" t="s">
        <v>40</v>
      </c>
      <c r="F12" s="14" t="s">
        <v>40</v>
      </c>
      <c r="H12" s="37" t="s">
        <v>40</v>
      </c>
      <c r="J12" s="14" t="s">
        <v>40</v>
      </c>
      <c r="N12" s="14" t="s">
        <v>40</v>
      </c>
      <c r="P12" s="38" t="s">
        <v>40</v>
      </c>
    </row>
    <row r="13" spans="1:20" ht="12.75" customHeight="1">
      <c r="A13" s="60" t="s">
        <v>121</v>
      </c>
      <c r="B13" s="4">
        <v>470812</v>
      </c>
      <c r="C13" s="4"/>
      <c r="D13" s="4">
        <v>31054</v>
      </c>
      <c r="E13" s="4"/>
      <c r="F13" s="4">
        <v>30243</v>
      </c>
      <c r="G13" s="4"/>
      <c r="H13" s="4">
        <v>127367</v>
      </c>
      <c r="I13" s="4"/>
      <c r="J13" s="4">
        <v>8000</v>
      </c>
      <c r="K13" s="4"/>
      <c r="L13" s="4">
        <v>1310</v>
      </c>
      <c r="M13" s="4"/>
      <c r="N13" s="4">
        <v>250347</v>
      </c>
      <c r="O13" s="4"/>
      <c r="P13" s="27">
        <f>SUM(B13:N13)</f>
        <v>919133</v>
      </c>
      <c r="R13" s="4">
        <v>153031</v>
      </c>
      <c r="S13" s="4"/>
      <c r="T13" s="4">
        <f>SUM(P13:R13)</f>
        <v>1072164</v>
      </c>
    </row>
    <row r="14" spans="2:20" ht="12.7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R14" s="4"/>
      <c r="S14" s="4"/>
      <c r="T14" s="4"/>
    </row>
    <row r="15" spans="1:20" ht="12.75" customHeight="1">
      <c r="A15" t="s">
        <v>151</v>
      </c>
      <c r="B15" s="4">
        <v>4852</v>
      </c>
      <c r="C15" s="4"/>
      <c r="D15" s="4">
        <v>1939</v>
      </c>
      <c r="E15" s="4"/>
      <c r="F15" s="4">
        <v>0</v>
      </c>
      <c r="G15" s="4">
        <v>0</v>
      </c>
      <c r="H15" s="4">
        <v>0</v>
      </c>
      <c r="I15" s="4"/>
      <c r="J15" s="4">
        <v>0</v>
      </c>
      <c r="K15" s="4"/>
      <c r="L15" s="4">
        <v>219</v>
      </c>
      <c r="M15" s="4"/>
      <c r="N15" s="4">
        <v>0</v>
      </c>
      <c r="O15" s="4"/>
      <c r="P15" s="4">
        <f>SUM(B15:N15)</f>
        <v>7010</v>
      </c>
      <c r="R15" s="4">
        <v>0</v>
      </c>
      <c r="S15" s="4"/>
      <c r="T15" s="4">
        <f>SUM(P15:R15)</f>
        <v>7010</v>
      </c>
    </row>
    <row r="16" spans="2:20" ht="12.7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R16" s="4"/>
      <c r="S16" s="4"/>
      <c r="T16" s="4"/>
    </row>
    <row r="17" spans="1:20" ht="12.75" customHeight="1">
      <c r="A17" t="s">
        <v>95</v>
      </c>
      <c r="B17" s="4">
        <v>0</v>
      </c>
      <c r="C17" s="4"/>
      <c r="D17" s="4">
        <v>0</v>
      </c>
      <c r="E17" s="4"/>
      <c r="F17" s="4">
        <v>0</v>
      </c>
      <c r="G17" s="4"/>
      <c r="H17" s="4">
        <v>0</v>
      </c>
      <c r="I17" s="4"/>
      <c r="J17" s="4">
        <v>0</v>
      </c>
      <c r="K17" s="4"/>
      <c r="L17" s="4">
        <v>0</v>
      </c>
      <c r="M17" s="4"/>
      <c r="N17" s="4">
        <f>Income!E37</f>
        <v>46538</v>
      </c>
      <c r="O17" s="4"/>
      <c r="P17" s="4">
        <f>SUM(B17:N17)</f>
        <v>46538</v>
      </c>
      <c r="R17" s="4">
        <f>Income!E38</f>
        <v>15703</v>
      </c>
      <c r="S17" s="4"/>
      <c r="T17" s="4">
        <f>SUM(P17:R17)</f>
        <v>62241</v>
      </c>
    </row>
    <row r="18" spans="2:20" ht="12.7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R18" s="4"/>
      <c r="S18" s="4"/>
      <c r="T18" s="4"/>
    </row>
    <row r="19" spans="1:20" ht="12.75" customHeight="1">
      <c r="A19" t="s">
        <v>131</v>
      </c>
      <c r="B19" s="4">
        <v>0</v>
      </c>
      <c r="C19" s="4">
        <v>0</v>
      </c>
      <c r="D19" s="4">
        <v>0</v>
      </c>
      <c r="E19" s="4"/>
      <c r="F19" s="4">
        <v>0</v>
      </c>
      <c r="G19" s="4"/>
      <c r="H19" s="4">
        <v>0</v>
      </c>
      <c r="I19" s="4"/>
      <c r="J19" s="4">
        <v>0</v>
      </c>
      <c r="K19" s="4"/>
      <c r="L19" s="4">
        <v>0</v>
      </c>
      <c r="M19" s="4"/>
      <c r="N19" s="4">
        <v>0</v>
      </c>
      <c r="O19" s="4"/>
      <c r="P19" s="4">
        <f>SUM(B19:N19)</f>
        <v>0</v>
      </c>
      <c r="R19" s="4">
        <v>-363</v>
      </c>
      <c r="S19" s="4"/>
      <c r="T19" s="4">
        <f>SUM(P19:R19)</f>
        <v>-363</v>
      </c>
    </row>
    <row r="20" spans="2:20" ht="12.7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R20" s="4"/>
      <c r="S20" s="4"/>
      <c r="T20" s="4"/>
    </row>
    <row r="21" spans="1:20" ht="12.75" customHeight="1">
      <c r="A21" t="s">
        <v>132</v>
      </c>
      <c r="B21" s="4">
        <v>0</v>
      </c>
      <c r="C21" s="4"/>
      <c r="D21" s="4">
        <v>0</v>
      </c>
      <c r="E21" s="4"/>
      <c r="F21" s="4">
        <v>0</v>
      </c>
      <c r="G21" s="4"/>
      <c r="H21" s="4">
        <v>0</v>
      </c>
      <c r="I21" s="4"/>
      <c r="J21" s="4">
        <v>0</v>
      </c>
      <c r="K21" s="4"/>
      <c r="L21" s="4">
        <v>0</v>
      </c>
      <c r="M21" s="4"/>
      <c r="N21" s="4">
        <v>-14074</v>
      </c>
      <c r="O21" s="4"/>
      <c r="P21" s="4">
        <f>SUM(B21:N21)</f>
        <v>-14074</v>
      </c>
      <c r="R21" s="4">
        <v>0</v>
      </c>
      <c r="S21" s="4"/>
      <c r="T21" s="4">
        <f>SUM(P21:R21)</f>
        <v>-14074</v>
      </c>
    </row>
    <row r="22" spans="1:21" ht="19.5" customHeight="1" thickBot="1">
      <c r="A22" s="1" t="s">
        <v>141</v>
      </c>
      <c r="B22" s="35">
        <f>SUM(B13:B21)</f>
        <v>475664</v>
      </c>
      <c r="C22" s="1"/>
      <c r="D22" s="35">
        <f>SUM(D13:D21)</f>
        <v>32993</v>
      </c>
      <c r="E22" s="1"/>
      <c r="F22" s="35">
        <f>SUM(F13:F21)</f>
        <v>30243</v>
      </c>
      <c r="G22" s="1"/>
      <c r="H22" s="35">
        <f>SUM(H13:H21)</f>
        <v>127367</v>
      </c>
      <c r="I22" s="1"/>
      <c r="J22" s="35">
        <f>SUM(J13:J21)</f>
        <v>8000</v>
      </c>
      <c r="K22" s="1"/>
      <c r="L22" s="35">
        <f>SUM(L13:L21)</f>
        <v>1529</v>
      </c>
      <c r="M22" s="1"/>
      <c r="N22" s="35">
        <f>SUM(N13:N21)</f>
        <v>282811</v>
      </c>
      <c r="O22" s="1"/>
      <c r="P22" s="35">
        <f>SUM(P13:P21)</f>
        <v>958607</v>
      </c>
      <c r="R22" s="35">
        <f>SUM(R13:R21)</f>
        <v>168371</v>
      </c>
      <c r="S22" s="4"/>
      <c r="T22" s="35">
        <f>SUM(T13:T21)</f>
        <v>1126978</v>
      </c>
      <c r="U22" s="14">
        <f>T22-BSheet!D57</f>
        <v>0</v>
      </c>
    </row>
    <row r="23" spans="2:20" ht="15" customHeight="1">
      <c r="B23" s="17"/>
      <c r="F23" s="17"/>
      <c r="H23" s="17"/>
      <c r="J23" s="17"/>
      <c r="N23" s="17"/>
      <c r="P23" s="17"/>
      <c r="R23" s="4"/>
      <c r="S23" s="4"/>
      <c r="T23" s="4"/>
    </row>
    <row r="24" spans="2:20" ht="12.75" customHeight="1">
      <c r="B24" s="17"/>
      <c r="F24" s="17"/>
      <c r="H24" s="17"/>
      <c r="J24" s="17"/>
      <c r="N24" s="17"/>
      <c r="P24" s="17"/>
      <c r="R24" s="4"/>
      <c r="S24" s="4"/>
      <c r="T24" s="4"/>
    </row>
    <row r="25" spans="2:20" ht="12.75" customHeight="1">
      <c r="B25" s="17"/>
      <c r="F25" s="17"/>
      <c r="H25" s="17"/>
      <c r="J25" s="17"/>
      <c r="N25" s="17"/>
      <c r="P25" s="17"/>
      <c r="R25" s="4"/>
      <c r="S25" s="4"/>
      <c r="T25" s="4"/>
    </row>
    <row r="26" spans="1:20" ht="12.75" customHeight="1">
      <c r="A26" s="60" t="s">
        <v>96</v>
      </c>
      <c r="B26" s="14">
        <v>431404</v>
      </c>
      <c r="D26" s="4">
        <v>0</v>
      </c>
      <c r="F26" s="14">
        <v>41336</v>
      </c>
      <c r="H26" s="4">
        <v>127367</v>
      </c>
      <c r="J26" s="14">
        <v>8000</v>
      </c>
      <c r="L26" s="4">
        <v>0</v>
      </c>
      <c r="N26" s="14">
        <v>230946</v>
      </c>
      <c r="P26" s="14">
        <f>SUM(B26:N26)</f>
        <v>839053</v>
      </c>
      <c r="R26" s="4">
        <v>109206</v>
      </c>
      <c r="S26" s="4"/>
      <c r="T26" s="4">
        <f>SUM(P26:R26)</f>
        <v>948259</v>
      </c>
    </row>
    <row r="27" spans="1:20" ht="12.75" customHeight="1">
      <c r="A27" s="28"/>
      <c r="B27" s="14"/>
      <c r="D27" s="4"/>
      <c r="F27" s="14"/>
      <c r="H27" s="30"/>
      <c r="J27" s="14"/>
      <c r="N27" s="14"/>
      <c r="P27" s="14"/>
      <c r="R27" s="4"/>
      <c r="S27" s="4"/>
      <c r="T27" s="4"/>
    </row>
    <row r="28" spans="1:20" ht="12.75" customHeight="1">
      <c r="A28" t="s">
        <v>151</v>
      </c>
      <c r="B28" s="4">
        <v>24170</v>
      </c>
      <c r="C28" s="4"/>
      <c r="D28" s="4">
        <v>17096</v>
      </c>
      <c r="E28" s="4"/>
      <c r="F28" s="4">
        <v>0</v>
      </c>
      <c r="G28" s="4"/>
      <c r="H28" s="4">
        <v>0</v>
      </c>
      <c r="I28" s="4"/>
      <c r="J28" s="4">
        <v>0</v>
      </c>
      <c r="K28" s="4"/>
      <c r="L28" s="4">
        <v>0</v>
      </c>
      <c r="M28" s="4"/>
      <c r="N28" s="4">
        <v>0</v>
      </c>
      <c r="O28" s="4"/>
      <c r="P28" s="4">
        <f>SUM(B28:N28)</f>
        <v>41266</v>
      </c>
      <c r="R28" s="4">
        <v>0</v>
      </c>
      <c r="S28" s="4"/>
      <c r="T28" s="4">
        <f>SUM(P28:R28)</f>
        <v>41266</v>
      </c>
    </row>
    <row r="29" spans="2:20" ht="12.7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R29" s="4"/>
      <c r="S29" s="4"/>
      <c r="T29" s="4"/>
    </row>
    <row r="30" spans="1:20" ht="12.75" customHeight="1">
      <c r="A30" t="s">
        <v>95</v>
      </c>
      <c r="B30" s="4">
        <v>0</v>
      </c>
      <c r="C30" s="4"/>
      <c r="D30" s="4">
        <v>0</v>
      </c>
      <c r="E30" s="4"/>
      <c r="F30" s="4">
        <v>0</v>
      </c>
      <c r="G30" s="4"/>
      <c r="H30" s="4">
        <v>0</v>
      </c>
      <c r="I30" s="4"/>
      <c r="J30" s="4">
        <v>0</v>
      </c>
      <c r="K30" s="4"/>
      <c r="L30" s="4">
        <v>0</v>
      </c>
      <c r="M30" s="4"/>
      <c r="N30" s="4">
        <f>Income!F41</f>
        <v>0</v>
      </c>
      <c r="O30" s="4"/>
      <c r="P30" s="4">
        <f>SUM(B30:N30)</f>
        <v>0</v>
      </c>
      <c r="R30" s="4">
        <f>Income!F42</f>
        <v>0</v>
      </c>
      <c r="S30" s="4"/>
      <c r="T30" s="4">
        <f>SUM(P30:R30)</f>
        <v>0</v>
      </c>
    </row>
    <row r="31" spans="2:20" ht="12.7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R31" s="4"/>
      <c r="S31" s="4"/>
      <c r="T31" s="4"/>
    </row>
    <row r="32" spans="1:20" ht="12.75" customHeight="1">
      <c r="A32" t="s">
        <v>147</v>
      </c>
      <c r="B32" s="4">
        <v>0</v>
      </c>
      <c r="C32" s="4">
        <v>0</v>
      </c>
      <c r="D32" s="4">
        <v>0</v>
      </c>
      <c r="E32" s="4"/>
      <c r="F32" s="4">
        <v>2112</v>
      </c>
      <c r="G32" s="4"/>
      <c r="H32" s="4">
        <v>0</v>
      </c>
      <c r="I32" s="4"/>
      <c r="J32" s="4">
        <v>0</v>
      </c>
      <c r="K32" s="4"/>
      <c r="L32" s="4">
        <v>0</v>
      </c>
      <c r="M32" s="4"/>
      <c r="N32" s="4">
        <v>0</v>
      </c>
      <c r="O32" s="4"/>
      <c r="P32" s="4">
        <f>SUM(B32:N32)</f>
        <v>2112</v>
      </c>
      <c r="R32" s="4">
        <v>0</v>
      </c>
      <c r="S32" s="4"/>
      <c r="T32" s="4">
        <f>SUM(P32:R32)</f>
        <v>2112</v>
      </c>
    </row>
    <row r="33" spans="2:20" ht="12.75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R33" s="4"/>
      <c r="S33" s="4"/>
      <c r="T33" s="4"/>
    </row>
    <row r="34" spans="1:20" ht="12.75" customHeight="1">
      <c r="A34" t="s">
        <v>133</v>
      </c>
      <c r="B34" s="4">
        <v>0</v>
      </c>
      <c r="C34" s="4"/>
      <c r="D34" s="4">
        <v>0</v>
      </c>
      <c r="E34" s="4"/>
      <c r="F34" s="4">
        <v>-11093</v>
      </c>
      <c r="G34" s="4"/>
      <c r="H34" s="4">
        <v>0</v>
      </c>
      <c r="I34" s="4"/>
      <c r="J34" s="4">
        <v>0</v>
      </c>
      <c r="K34" s="4"/>
      <c r="L34" s="4">
        <v>0</v>
      </c>
      <c r="M34" s="4"/>
      <c r="N34" s="4">
        <v>0</v>
      </c>
      <c r="O34" s="4"/>
      <c r="P34" s="4">
        <f>SUM(B34:N34)</f>
        <v>-11093</v>
      </c>
      <c r="R34" s="4">
        <v>11565</v>
      </c>
      <c r="S34" s="4"/>
      <c r="T34" s="4">
        <f>SUM(P34:R34)</f>
        <v>472</v>
      </c>
    </row>
    <row r="35" spans="2:20" ht="12.75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R35" s="4"/>
      <c r="S35" s="4"/>
      <c r="T35" s="4"/>
    </row>
    <row r="36" spans="1:20" ht="12.75" customHeight="1">
      <c r="A36" t="s">
        <v>152</v>
      </c>
      <c r="B36" s="4">
        <v>0</v>
      </c>
      <c r="C36" s="4"/>
      <c r="D36" s="4">
        <v>0</v>
      </c>
      <c r="E36" s="4"/>
      <c r="F36" s="4">
        <v>0</v>
      </c>
      <c r="G36" s="4"/>
      <c r="H36" s="4">
        <v>0</v>
      </c>
      <c r="I36" s="4"/>
      <c r="J36" s="4">
        <v>0</v>
      </c>
      <c r="K36" s="4"/>
      <c r="L36" s="4">
        <v>0</v>
      </c>
      <c r="M36" s="4"/>
      <c r="N36" s="4">
        <v>0</v>
      </c>
      <c r="O36" s="4"/>
      <c r="P36" s="4">
        <f>SUM(B36:N36)</f>
        <v>0</v>
      </c>
      <c r="R36" s="4">
        <v>28775</v>
      </c>
      <c r="S36" s="4"/>
      <c r="T36" s="4">
        <f>SUM(P36:R36)</f>
        <v>28775</v>
      </c>
    </row>
    <row r="37" spans="2:20" ht="12.7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R37" s="4"/>
      <c r="S37" s="4"/>
      <c r="T37" s="4"/>
    </row>
    <row r="38" spans="1:20" ht="12.75" customHeight="1">
      <c r="A38" t="s">
        <v>131</v>
      </c>
      <c r="B38" s="4">
        <v>0</v>
      </c>
      <c r="C38" s="4"/>
      <c r="D38" s="4">
        <v>0</v>
      </c>
      <c r="E38" s="4"/>
      <c r="F38" s="4">
        <v>0</v>
      </c>
      <c r="G38" s="4"/>
      <c r="H38" s="4">
        <v>0</v>
      </c>
      <c r="I38" s="4"/>
      <c r="J38" s="4">
        <v>0</v>
      </c>
      <c r="K38" s="4"/>
      <c r="L38" s="4">
        <v>0</v>
      </c>
      <c r="M38" s="4">
        <v>0</v>
      </c>
      <c r="N38" s="4">
        <v>0</v>
      </c>
      <c r="O38" s="4"/>
      <c r="P38" s="4">
        <f>SUM(B38:N38)</f>
        <v>0</v>
      </c>
      <c r="R38" s="4">
        <v>-354</v>
      </c>
      <c r="S38" s="4"/>
      <c r="T38" s="4">
        <f>SUM(P38:R38)</f>
        <v>-354</v>
      </c>
    </row>
    <row r="39" spans="2:20" ht="12.7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R39" s="4"/>
      <c r="S39" s="4"/>
      <c r="T39" s="4"/>
    </row>
    <row r="40" spans="1:20" ht="12.75" customHeight="1">
      <c r="A40" t="s">
        <v>134</v>
      </c>
      <c r="B40" s="4">
        <v>0</v>
      </c>
      <c r="C40" s="4"/>
      <c r="D40" s="4">
        <v>0</v>
      </c>
      <c r="E40" s="4"/>
      <c r="F40" s="4">
        <v>0</v>
      </c>
      <c r="G40" s="4"/>
      <c r="H40" s="4">
        <v>0</v>
      </c>
      <c r="I40" s="4"/>
      <c r="J40" s="4">
        <v>0</v>
      </c>
      <c r="K40" s="4"/>
      <c r="L40" s="4">
        <v>0</v>
      </c>
      <c r="M40" s="4"/>
      <c r="N40" s="4">
        <v>-12597</v>
      </c>
      <c r="O40" s="4"/>
      <c r="P40" s="4">
        <f>SUM(B40:N40)</f>
        <v>-12597</v>
      </c>
      <c r="R40" s="4">
        <v>0</v>
      </c>
      <c r="S40" s="4"/>
      <c r="T40" s="4">
        <f>SUM(P40:R40)</f>
        <v>-12597</v>
      </c>
    </row>
    <row r="41" spans="1:20" ht="19.5" customHeight="1">
      <c r="A41" t="s">
        <v>142</v>
      </c>
      <c r="B41" s="49">
        <f>SUM(B26:B40)</f>
        <v>455574</v>
      </c>
      <c r="C41" s="13"/>
      <c r="D41" s="49">
        <f>SUM(D26:D40)</f>
        <v>17096</v>
      </c>
      <c r="E41" s="13"/>
      <c r="F41" s="49">
        <f>SUM(F26:F40)</f>
        <v>32355</v>
      </c>
      <c r="G41" s="13"/>
      <c r="H41" s="49">
        <f>SUM(H26:H40)</f>
        <v>127367</v>
      </c>
      <c r="I41" s="13"/>
      <c r="J41" s="49">
        <f>SUM(J26:J40)</f>
        <v>8000</v>
      </c>
      <c r="K41" s="13"/>
      <c r="L41" s="49">
        <f>SUM(L26:L40)</f>
        <v>0</v>
      </c>
      <c r="M41" s="13"/>
      <c r="N41" s="49">
        <f>SUM(N26:N40)</f>
        <v>218349</v>
      </c>
      <c r="O41" s="13"/>
      <c r="P41" s="49">
        <f>SUM(P26:P40)</f>
        <v>858741</v>
      </c>
      <c r="R41" s="49">
        <f>SUM(R26:R40)</f>
        <v>149192</v>
      </c>
      <c r="S41" s="4"/>
      <c r="T41" s="49">
        <f>SUM(T26:T40)</f>
        <v>1007933</v>
      </c>
    </row>
    <row r="42" spans="2:20" ht="19.5" customHeight="1">
      <c r="B42" s="47"/>
      <c r="C42" s="48"/>
      <c r="D42" s="48"/>
      <c r="E42" s="48"/>
      <c r="F42" s="47"/>
      <c r="G42" s="48"/>
      <c r="H42" s="47"/>
      <c r="I42" s="48"/>
      <c r="J42" s="47"/>
      <c r="K42" s="48"/>
      <c r="L42" s="48"/>
      <c r="M42" s="48"/>
      <c r="N42" s="47"/>
      <c r="O42" s="48"/>
      <c r="P42" s="47"/>
      <c r="Q42" s="2"/>
      <c r="R42" s="47"/>
      <c r="S42" s="27"/>
      <c r="T42" s="47"/>
    </row>
    <row r="43" spans="2:20" ht="19.5" customHeight="1">
      <c r="B43" s="47"/>
      <c r="C43" s="48"/>
      <c r="D43" s="48"/>
      <c r="E43" s="48"/>
      <c r="F43" s="47"/>
      <c r="G43" s="48"/>
      <c r="H43" s="47"/>
      <c r="I43" s="48"/>
      <c r="J43" s="47"/>
      <c r="K43" s="48"/>
      <c r="L43" s="48"/>
      <c r="M43" s="48"/>
      <c r="N43" s="47"/>
      <c r="O43" s="48"/>
      <c r="P43" s="47"/>
      <c r="Q43" s="2"/>
      <c r="R43" s="47"/>
      <c r="S43" s="27"/>
      <c r="T43" s="47"/>
    </row>
    <row r="44" spans="1:20" ht="13.5" thickBo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6" ht="12.75">
      <c r="A46" t="s">
        <v>61</v>
      </c>
    </row>
    <row r="47" ht="12.75">
      <c r="A47" s="28" t="s">
        <v>122</v>
      </c>
    </row>
    <row r="48" ht="12.75">
      <c r="A48" t="s">
        <v>40</v>
      </c>
    </row>
    <row r="54" ht="12.75">
      <c r="F54" s="41" t="s">
        <v>110</v>
      </c>
    </row>
    <row r="55" ht="12.75">
      <c r="A55" s="31" t="s">
        <v>143</v>
      </c>
    </row>
    <row r="56" ht="12.75">
      <c r="A56" s="33" t="str">
        <f>BSheet!A68</f>
        <v>18/11/2008</v>
      </c>
    </row>
    <row r="57" ht="12.75">
      <c r="A57" s="31" t="s">
        <v>40</v>
      </c>
    </row>
    <row r="94" spans="3:5" ht="12.75">
      <c r="C94" s="14"/>
      <c r="D94" s="14"/>
      <c r="E94" s="14"/>
    </row>
    <row r="95" spans="3:5" ht="12.75">
      <c r="C95" s="14"/>
      <c r="D95" s="14"/>
      <c r="E95" s="14"/>
    </row>
    <row r="96" spans="3:5" ht="12.75">
      <c r="C96" s="14"/>
      <c r="D96" s="14"/>
      <c r="E96" s="14"/>
    </row>
    <row r="97" spans="3:5" ht="12.75">
      <c r="C97" s="14"/>
      <c r="D97" s="14"/>
      <c r="E97" s="14"/>
    </row>
    <row r="98" spans="3:5" ht="12.75">
      <c r="C98" s="14"/>
      <c r="D98" s="14"/>
      <c r="E98" s="14"/>
    </row>
    <row r="99" spans="3:5" ht="12.75">
      <c r="C99" s="14"/>
      <c r="D99" s="14"/>
      <c r="E99" s="14"/>
    </row>
    <row r="100" spans="3:5" ht="12.75">
      <c r="C100" s="14"/>
      <c r="D100" s="14"/>
      <c r="E100" s="14"/>
    </row>
    <row r="101" spans="3:5" ht="12.75">
      <c r="C101" s="14"/>
      <c r="D101" s="14"/>
      <c r="E101" s="14"/>
    </row>
    <row r="102" spans="3:5" ht="12.75">
      <c r="C102" s="14"/>
      <c r="D102" s="14"/>
      <c r="E102" s="14"/>
    </row>
    <row r="103" spans="3:5" ht="12.75">
      <c r="C103" s="14"/>
      <c r="D103" s="14"/>
      <c r="E103" s="14"/>
    </row>
    <row r="104" spans="3:5" ht="12.75">
      <c r="C104" s="14"/>
      <c r="D104" s="14"/>
      <c r="E104" s="14"/>
    </row>
    <row r="105" spans="3:5" ht="12.75">
      <c r="C105" s="14"/>
      <c r="D105" s="14"/>
      <c r="E105" s="14"/>
    </row>
    <row r="106" spans="3:5" ht="12.75">
      <c r="C106" s="14"/>
      <c r="D106" s="14"/>
      <c r="E106" s="14"/>
    </row>
    <row r="107" spans="3:5" ht="12.75">
      <c r="C107" s="14"/>
      <c r="D107" s="14"/>
      <c r="E107" s="14"/>
    </row>
    <row r="108" spans="3:5" ht="12.75">
      <c r="C108" s="14"/>
      <c r="D108" s="14"/>
      <c r="E108" s="14"/>
    </row>
    <row r="109" spans="3:5" ht="12.75">
      <c r="C109" s="14"/>
      <c r="D109" s="14"/>
      <c r="E109" s="14"/>
    </row>
    <row r="110" spans="3:5" ht="12.75">
      <c r="C110" s="14"/>
      <c r="D110" s="14"/>
      <c r="E110" s="14"/>
    </row>
    <row r="111" spans="3:5" ht="12.75">
      <c r="C111" s="14"/>
      <c r="D111" s="14"/>
      <c r="E111" s="14"/>
    </row>
    <row r="112" spans="3:5" ht="12.75">
      <c r="C112" s="14"/>
      <c r="D112" s="14"/>
      <c r="E112" s="14"/>
    </row>
    <row r="113" spans="3:5" ht="12.75">
      <c r="C113" s="14"/>
      <c r="D113" s="14"/>
      <c r="E113" s="14"/>
    </row>
    <row r="114" spans="3:5" ht="12.75">
      <c r="C114" s="14"/>
      <c r="D114" s="14"/>
      <c r="E114" s="14"/>
    </row>
    <row r="115" spans="3:5" ht="12.75">
      <c r="C115" s="14"/>
      <c r="D115" s="14"/>
      <c r="E115" s="14"/>
    </row>
    <row r="116" spans="3:5" ht="12.75">
      <c r="C116" s="14"/>
      <c r="D116" s="14"/>
      <c r="E116" s="14"/>
    </row>
    <row r="117" spans="3:5" ht="12.75">
      <c r="C117" s="14"/>
      <c r="D117" s="14"/>
      <c r="E117" s="14"/>
    </row>
    <row r="118" spans="3:5" ht="12.75">
      <c r="C118" s="14"/>
      <c r="D118" s="14"/>
      <c r="E118" s="14"/>
    </row>
    <row r="119" spans="3:5" ht="12.75">
      <c r="C119" s="14"/>
      <c r="D119" s="14"/>
      <c r="E119" s="14"/>
    </row>
    <row r="120" spans="3:5" ht="12.75">
      <c r="C120" s="14"/>
      <c r="D120" s="14"/>
      <c r="E120" s="14"/>
    </row>
    <row r="121" spans="3:5" ht="12.75">
      <c r="C121" s="14"/>
      <c r="D121" s="14"/>
      <c r="E121" s="14"/>
    </row>
    <row r="122" spans="3:5" ht="12.75">
      <c r="C122" s="14"/>
      <c r="D122" s="14"/>
      <c r="E122" s="14"/>
    </row>
    <row r="123" spans="3:5" ht="12.75">
      <c r="C123" s="14"/>
      <c r="D123" s="14"/>
      <c r="E123" s="14"/>
    </row>
    <row r="124" spans="3:5" ht="12.75">
      <c r="C124" s="14"/>
      <c r="D124" s="14"/>
      <c r="E124" s="14"/>
    </row>
    <row r="125" spans="3:5" ht="12.75">
      <c r="C125" s="14"/>
      <c r="D125" s="14"/>
      <c r="E125" s="14"/>
    </row>
    <row r="126" spans="3:5" ht="12.75">
      <c r="C126" s="14"/>
      <c r="D126" s="14"/>
      <c r="E126" s="14"/>
    </row>
  </sheetData>
  <mergeCells count="1">
    <mergeCell ref="F9:J9"/>
  </mergeCells>
  <printOptions/>
  <pageMargins left="1" right="0.25" top="0.5" bottom="0.25" header="0.5" footer="0.5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workbookViewId="0" topLeftCell="A1">
      <selection activeCell="A19" sqref="A19"/>
    </sheetView>
  </sheetViews>
  <sheetFormatPr defaultColWidth="9.140625" defaultRowHeight="12.75"/>
  <cols>
    <col min="1" max="1" width="45.7109375" style="0" customWidth="1"/>
    <col min="2" max="2" width="12.7109375" style="0" customWidth="1"/>
    <col min="3" max="3" width="7.7109375" style="0" customWidth="1"/>
    <col min="4" max="4" width="13.7109375" style="0" customWidth="1"/>
    <col min="5" max="5" width="1.7109375" style="0" customWidth="1"/>
    <col min="6" max="6" width="13.7109375" style="0" customWidth="1"/>
  </cols>
  <sheetData>
    <row r="1" ht="15" customHeight="1">
      <c r="A1" s="11" t="s">
        <v>0</v>
      </c>
    </row>
    <row r="2" ht="15" customHeight="1">
      <c r="A2" s="11" t="s">
        <v>1</v>
      </c>
    </row>
    <row r="3" ht="12.75" customHeight="1">
      <c r="A3" s="11"/>
    </row>
    <row r="4" spans="1:4" ht="15" customHeight="1">
      <c r="A4" s="11" t="s">
        <v>46</v>
      </c>
      <c r="D4" t="s">
        <v>40</v>
      </c>
    </row>
    <row r="5" ht="15" customHeight="1">
      <c r="A5" s="11" t="s">
        <v>140</v>
      </c>
    </row>
    <row r="6" spans="1:6" ht="12.75" customHeight="1">
      <c r="A6" s="11"/>
      <c r="F6" s="12"/>
    </row>
    <row r="7" spans="4:6" ht="12.75">
      <c r="D7" s="65" t="s">
        <v>144</v>
      </c>
      <c r="F7" s="39" t="s">
        <v>145</v>
      </c>
    </row>
    <row r="8" spans="3:6" ht="12.75">
      <c r="C8" s="18" t="s">
        <v>40</v>
      </c>
      <c r="D8" s="12" t="s">
        <v>4</v>
      </c>
      <c r="F8" s="12" t="s">
        <v>4</v>
      </c>
    </row>
    <row r="9" ht="15.75">
      <c r="A9" s="11" t="s">
        <v>84</v>
      </c>
    </row>
    <row r="10" spans="1:6" ht="12.75">
      <c r="A10" t="s">
        <v>130</v>
      </c>
      <c r="D10" s="4">
        <f>Income!E39</f>
        <v>62241</v>
      </c>
      <c r="E10" s="4"/>
      <c r="F10" s="4">
        <f>Income!F33</f>
        <v>22479</v>
      </c>
    </row>
    <row r="11" spans="4:6" ht="12.75" customHeight="1">
      <c r="D11" s="4"/>
      <c r="E11" s="4"/>
      <c r="F11" s="4"/>
    </row>
    <row r="12" spans="1:6" ht="12.75">
      <c r="A12" t="s">
        <v>47</v>
      </c>
      <c r="D12" s="4">
        <v>-18280</v>
      </c>
      <c r="E12" s="4"/>
      <c r="F12" s="4">
        <v>21003</v>
      </c>
    </row>
    <row r="13" spans="1:6" ht="12.75">
      <c r="A13" t="s">
        <v>48</v>
      </c>
      <c r="D13" s="7">
        <f>78617+1</f>
        <v>78618</v>
      </c>
      <c r="E13" s="4"/>
      <c r="F13" s="7">
        <f>76515-1</f>
        <v>76514</v>
      </c>
    </row>
    <row r="14" spans="1:6" ht="19.5" customHeight="1">
      <c r="A14" t="s">
        <v>82</v>
      </c>
      <c r="D14" s="4">
        <f>SUM(D10:D13)</f>
        <v>122579</v>
      </c>
      <c r="E14" s="4"/>
      <c r="F14" s="4">
        <f>SUM(F10:F13)</f>
        <v>119996</v>
      </c>
    </row>
    <row r="15" spans="4:6" ht="12.75">
      <c r="D15" s="4"/>
      <c r="E15" s="4"/>
      <c r="F15" s="4"/>
    </row>
    <row r="16" spans="1:6" ht="12.75">
      <c r="A16" t="s">
        <v>27</v>
      </c>
      <c r="D16" s="4"/>
      <c r="E16" s="4"/>
      <c r="F16" s="4"/>
    </row>
    <row r="17" spans="1:6" ht="12.75">
      <c r="A17" t="s">
        <v>28</v>
      </c>
      <c r="D17" s="4">
        <v>-221056</v>
      </c>
      <c r="E17" s="4"/>
      <c r="F17" s="4">
        <v>-51374</v>
      </c>
    </row>
    <row r="18" spans="1:6" ht="12.75">
      <c r="A18" t="s">
        <v>29</v>
      </c>
      <c r="D18" s="7">
        <v>22638</v>
      </c>
      <c r="E18" s="4"/>
      <c r="F18" s="7">
        <v>-7517</v>
      </c>
    </row>
    <row r="19" spans="1:6" ht="19.5" customHeight="1">
      <c r="A19" t="s">
        <v>124</v>
      </c>
      <c r="D19" s="4">
        <f>SUM(D14:D18)</f>
        <v>-75839</v>
      </c>
      <c r="E19" s="4"/>
      <c r="F19" s="4">
        <f>SUM(F14:F18)</f>
        <v>61105</v>
      </c>
    </row>
    <row r="20" spans="4:6" ht="12.75">
      <c r="D20" s="4"/>
      <c r="E20" s="4"/>
      <c r="F20" s="4"/>
    </row>
    <row r="21" spans="1:6" ht="12.75">
      <c r="A21" t="s">
        <v>118</v>
      </c>
      <c r="D21" s="4">
        <v>-18077</v>
      </c>
      <c r="E21" s="4"/>
      <c r="F21" s="4">
        <v>-11163</v>
      </c>
    </row>
    <row r="22" spans="1:6" ht="19.5" customHeight="1">
      <c r="A22" s="25" t="s">
        <v>135</v>
      </c>
      <c r="B22" s="2"/>
      <c r="C22" s="2"/>
      <c r="D22" s="53">
        <f>SUM(D19:D21)</f>
        <v>-93916</v>
      </c>
      <c r="E22" s="4"/>
      <c r="F22" s="53">
        <f>SUM(F19:F21)</f>
        <v>49942</v>
      </c>
    </row>
    <row r="23" spans="4:6" ht="12.75">
      <c r="D23" s="4"/>
      <c r="E23" s="4"/>
      <c r="F23" s="4"/>
    </row>
    <row r="24" spans="1:6" ht="15.75">
      <c r="A24" s="11" t="s">
        <v>85</v>
      </c>
      <c r="D24" s="4"/>
      <c r="E24" s="4"/>
      <c r="F24" s="4"/>
    </row>
    <row r="25" spans="1:6" ht="12.75">
      <c r="A25" t="s">
        <v>30</v>
      </c>
      <c r="D25" s="4">
        <v>96571</v>
      </c>
      <c r="E25" s="4"/>
      <c r="F25" s="4">
        <v>3591</v>
      </c>
    </row>
    <row r="26" spans="1:6" ht="12.75">
      <c r="A26" t="s">
        <v>31</v>
      </c>
      <c r="D26" s="4">
        <v>2936</v>
      </c>
      <c r="E26" s="4" t="s">
        <v>40</v>
      </c>
      <c r="F26" s="4">
        <v>4834</v>
      </c>
    </row>
    <row r="27" spans="1:6" ht="12.75">
      <c r="A27" t="s">
        <v>56</v>
      </c>
      <c r="D27" s="4">
        <v>-4322</v>
      </c>
      <c r="E27" s="4"/>
      <c r="F27" s="4">
        <v>-919</v>
      </c>
    </row>
    <row r="28" spans="1:6" ht="12.75">
      <c r="A28" t="s">
        <v>113</v>
      </c>
      <c r="D28" s="4">
        <v>-2715</v>
      </c>
      <c r="E28" s="4"/>
      <c r="F28" s="4">
        <v>-17780</v>
      </c>
    </row>
    <row r="29" spans="1:6" ht="12.75">
      <c r="A29" t="s">
        <v>116</v>
      </c>
      <c r="D29" s="4">
        <v>-48220</v>
      </c>
      <c r="E29" s="4"/>
      <c r="F29" s="4">
        <v>0</v>
      </c>
    </row>
    <row r="30" spans="1:6" ht="12.75">
      <c r="A30" t="s">
        <v>88</v>
      </c>
      <c r="D30" s="4">
        <v>241</v>
      </c>
      <c r="E30" s="4"/>
      <c r="F30" s="4">
        <v>182</v>
      </c>
    </row>
    <row r="31" spans="1:6" ht="12.75">
      <c r="A31" t="s">
        <v>100</v>
      </c>
      <c r="D31" s="4">
        <v>0</v>
      </c>
      <c r="E31" s="4"/>
      <c r="F31" s="4">
        <v>3000</v>
      </c>
    </row>
    <row r="32" spans="1:6" ht="12.75">
      <c r="A32" t="s">
        <v>148</v>
      </c>
      <c r="D32" s="4">
        <v>0</v>
      </c>
      <c r="E32" s="4"/>
      <c r="F32" s="4">
        <v>-1504</v>
      </c>
    </row>
    <row r="33" spans="1:6" ht="19.5" customHeight="1">
      <c r="A33" s="25" t="s">
        <v>155</v>
      </c>
      <c r="B33" s="2"/>
      <c r="C33" s="2"/>
      <c r="D33" s="53">
        <f>SUM(D25:D32)</f>
        <v>44491</v>
      </c>
      <c r="E33" s="4"/>
      <c r="F33" s="53">
        <f>SUM(F25:F32)</f>
        <v>-8596</v>
      </c>
    </row>
    <row r="34" spans="4:6" ht="12.75">
      <c r="D34" s="4"/>
      <c r="E34" s="4"/>
      <c r="F34" s="4"/>
    </row>
    <row r="35" spans="1:6" ht="15.75">
      <c r="A35" s="11" t="s">
        <v>86</v>
      </c>
      <c r="D35" s="4"/>
      <c r="E35" s="4"/>
      <c r="F35" s="4"/>
    </row>
    <row r="36" spans="1:6" ht="12.75">
      <c r="A36" t="s">
        <v>149</v>
      </c>
      <c r="D36" s="4">
        <v>-14074</v>
      </c>
      <c r="E36" s="4"/>
      <c r="F36" s="4">
        <v>-12951</v>
      </c>
    </row>
    <row r="37" spans="1:6" ht="12.75">
      <c r="A37" t="s">
        <v>114</v>
      </c>
      <c r="D37" s="4">
        <v>5946</v>
      </c>
      <c r="E37" s="4"/>
      <c r="F37" s="4">
        <v>39191</v>
      </c>
    </row>
    <row r="38" spans="1:6" ht="12.75">
      <c r="A38" t="s">
        <v>32</v>
      </c>
      <c r="D38" s="4">
        <v>-55748</v>
      </c>
      <c r="E38" s="4"/>
      <c r="F38" s="4">
        <v>-84349</v>
      </c>
    </row>
    <row r="39" spans="1:6" ht="12.75">
      <c r="A39" t="s">
        <v>33</v>
      </c>
      <c r="D39" s="4">
        <v>-107811</v>
      </c>
      <c r="E39" s="4"/>
      <c r="F39" s="4">
        <v>-46655</v>
      </c>
    </row>
    <row r="40" spans="1:6" ht="12.75">
      <c r="A40" t="s">
        <v>154</v>
      </c>
      <c r="D40" s="4">
        <v>15000</v>
      </c>
      <c r="E40" s="4"/>
      <c r="F40" s="4">
        <v>0</v>
      </c>
    </row>
    <row r="41" spans="1:6" ht="19.5" customHeight="1">
      <c r="A41" s="25" t="s">
        <v>126</v>
      </c>
      <c r="B41" s="2"/>
      <c r="C41" s="2"/>
      <c r="D41" s="53">
        <f>SUM(D36:D40)</f>
        <v>-156687</v>
      </c>
      <c r="E41" s="4"/>
      <c r="F41" s="53">
        <f>SUM(F36:F40)</f>
        <v>-104764</v>
      </c>
    </row>
    <row r="42" spans="4:6" ht="12.75">
      <c r="D42" s="4"/>
      <c r="E42" s="4"/>
      <c r="F42" s="4"/>
    </row>
    <row r="43" spans="1:6" ht="12.75">
      <c r="A43" t="s">
        <v>125</v>
      </c>
      <c r="D43" s="4">
        <f>+D22+D33+D41</f>
        <v>-206112</v>
      </c>
      <c r="E43" s="4"/>
      <c r="F43" s="4">
        <f>+F22+F33+F41</f>
        <v>-63418</v>
      </c>
    </row>
    <row r="44" spans="4:6" ht="12.75">
      <c r="D44" s="4"/>
      <c r="E44" s="4"/>
      <c r="F44" s="4"/>
    </row>
    <row r="45" spans="1:6" ht="12.75">
      <c r="A45" t="s">
        <v>34</v>
      </c>
      <c r="D45" s="4">
        <v>241350</v>
      </c>
      <c r="E45" s="4"/>
      <c r="F45" s="4">
        <v>211037</v>
      </c>
    </row>
    <row r="46" spans="1:6" ht="19.5" customHeight="1" thickBot="1">
      <c r="A46" s="2" t="s">
        <v>150</v>
      </c>
      <c r="B46" s="2"/>
      <c r="C46" s="2"/>
      <c r="D46" s="54">
        <f>SUM(D43:D45)</f>
        <v>35238</v>
      </c>
      <c r="E46" s="4"/>
      <c r="F46" s="54">
        <f>SUM(F43:F45)</f>
        <v>147619</v>
      </c>
    </row>
    <row r="47" ht="13.5" thickTop="1">
      <c r="F47" s="4"/>
    </row>
    <row r="48" spans="1:6" ht="12.75">
      <c r="A48" t="s">
        <v>35</v>
      </c>
      <c r="F48" s="4"/>
    </row>
    <row r="49" spans="4:6" ht="12.75">
      <c r="D49" s="23" t="s">
        <v>36</v>
      </c>
      <c r="F49" s="23" t="s">
        <v>36</v>
      </c>
    </row>
    <row r="50" spans="4:6" ht="12.75">
      <c r="D50" s="24" t="s">
        <v>144</v>
      </c>
      <c r="F50" s="24" t="s">
        <v>145</v>
      </c>
    </row>
    <row r="51" spans="1:6" ht="15" customHeight="1">
      <c r="A51" t="s">
        <v>37</v>
      </c>
      <c r="D51" s="4">
        <v>46618</v>
      </c>
      <c r="E51" s="4"/>
      <c r="F51" s="4">
        <v>44468</v>
      </c>
    </row>
    <row r="52" spans="1:6" ht="12.75">
      <c r="A52" t="s">
        <v>38</v>
      </c>
      <c r="D52" s="4">
        <v>59156</v>
      </c>
      <c r="E52" s="4"/>
      <c r="F52" s="4">
        <v>149899</v>
      </c>
    </row>
    <row r="53" spans="1:6" ht="12.75">
      <c r="A53" t="s">
        <v>39</v>
      </c>
      <c r="D53" s="4">
        <v>-70536</v>
      </c>
      <c r="E53" s="4"/>
      <c r="F53" s="4">
        <v>-46748</v>
      </c>
    </row>
    <row r="54" spans="4:7" ht="19.5" customHeight="1" thickBot="1">
      <c r="D54" s="54">
        <f>SUM(D51:D53)</f>
        <v>35238</v>
      </c>
      <c r="E54" s="4"/>
      <c r="F54" s="54">
        <f>SUM(F51:F53)</f>
        <v>147619</v>
      </c>
      <c r="G54" s="22" t="s">
        <v>40</v>
      </c>
    </row>
    <row r="55" spans="4:6" ht="13.5" thickTop="1">
      <c r="D55" s="30"/>
      <c r="F55" s="30"/>
    </row>
    <row r="56" ht="12.75">
      <c r="A56" t="s">
        <v>63</v>
      </c>
    </row>
    <row r="57" ht="12.75">
      <c r="A57" t="s">
        <v>123</v>
      </c>
    </row>
    <row r="58" ht="12.75">
      <c r="A58" t="s">
        <v>59</v>
      </c>
    </row>
    <row r="62" spans="1:3" ht="12.75">
      <c r="A62" s="31" t="s">
        <v>40</v>
      </c>
      <c r="B62" s="28" t="s">
        <v>111</v>
      </c>
      <c r="C62" s="28"/>
    </row>
    <row r="63" ht="12.75">
      <c r="A63" s="31" t="s">
        <v>146</v>
      </c>
    </row>
    <row r="64" ht="12.75">
      <c r="A64" s="33" t="str">
        <f>Equity!A56</f>
        <v>18/11/2008</v>
      </c>
    </row>
    <row r="66" spans="4:6" ht="12.75">
      <c r="D66" s="4">
        <f>D46-D54</f>
        <v>0</v>
      </c>
      <c r="F66" s="4">
        <f>F46-F54</f>
        <v>0</v>
      </c>
    </row>
  </sheetData>
  <printOptions/>
  <pageMargins left="1" right="0.5" top="0.5" bottom="0.25" header="0.5" footer="0.5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Kumpulan Darul Ehsan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Shze Keng Kooi</dc:creator>
  <cp:keywords/>
  <dc:description/>
  <cp:lastModifiedBy>Hashimah Mohd Isa</cp:lastModifiedBy>
  <cp:lastPrinted>2008-11-19T01:56:45Z</cp:lastPrinted>
  <dcterms:created xsi:type="dcterms:W3CDTF">2003-08-15T04:16:24Z</dcterms:created>
  <dcterms:modified xsi:type="dcterms:W3CDTF">2008-11-28T09:36:52Z</dcterms:modified>
  <cp:category/>
  <cp:version/>
  <cp:contentType/>
  <cp:contentStatus/>
</cp:coreProperties>
</file>